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695" activeTab="1"/>
  </bookViews>
  <sheets>
    <sheet name="Mérleg" sheetId="1" r:id="rId1"/>
    <sheet name="Pénzforg." sheetId="2" r:id="rId2"/>
    <sheet name="Pénzm.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<sst xmlns="http://schemas.openxmlformats.org/spreadsheetml/2006/main" count="199" uniqueCount="171">
  <si>
    <t>Egyszerűsített  mérleg</t>
  </si>
  <si>
    <t>ezer Ft-ban</t>
  </si>
  <si>
    <t>M e g n e v e z é s                                            E S Z K Ö Z Ö K</t>
  </si>
  <si>
    <t>Előző évi        ktgv-i besz. záró adatai</t>
  </si>
  <si>
    <t>Auditálási eltérések        /+ -/</t>
  </si>
  <si>
    <t>Előző évi auditált egysz.besz.        záró adatai</t>
  </si>
  <si>
    <t>Tárgyévi        ktgv-i besz.záró adatai</t>
  </si>
  <si>
    <t>Auditálási eltérések /+ -/</t>
  </si>
  <si>
    <t>Tárgyévi auditált egysz.beszámoló záró adatai</t>
  </si>
  <si>
    <r>
      <t xml:space="preserve">A.  </t>
    </r>
    <r>
      <rPr>
        <b/>
        <u val="single"/>
        <sz val="12"/>
        <rFont val="Arial CE"/>
        <family val="0"/>
      </rPr>
      <t>BEFEKTETETT  ESZKÖZÖK</t>
    </r>
  </si>
  <si>
    <t xml:space="preserve">     I.    Immateriális javak</t>
  </si>
  <si>
    <t xml:space="preserve">     II.   Tárgyi eszközök</t>
  </si>
  <si>
    <t xml:space="preserve">     III.  Befektetett pü.eszk</t>
  </si>
  <si>
    <t xml:space="preserve">     IV. Üzemeltetésre, kezelésre átad.eszk.</t>
  </si>
  <si>
    <t>B.  FORGÓESZKÖZÖK</t>
  </si>
  <si>
    <t xml:space="preserve">     I.    Készletek</t>
  </si>
  <si>
    <t xml:space="preserve">     II.   Követelések</t>
  </si>
  <si>
    <t xml:space="preserve">     III.  Értékpapírok</t>
  </si>
  <si>
    <t xml:space="preserve">     IV. Pénzeszközök</t>
  </si>
  <si>
    <t xml:space="preserve">     V.  Egyéb aktív pü. elsz.</t>
  </si>
  <si>
    <t>ESZKÖZÖK   ÖSSZESEN</t>
  </si>
  <si>
    <t>M e g n e v e z é s                                            F O R R Á S O K</t>
  </si>
  <si>
    <r>
      <t xml:space="preserve">D.  </t>
    </r>
    <r>
      <rPr>
        <b/>
        <u val="single"/>
        <sz val="12"/>
        <rFont val="Arial CE"/>
        <family val="2"/>
      </rPr>
      <t>SAJÁT  TŐKE</t>
    </r>
  </si>
  <si>
    <t xml:space="preserve">      1. Induló tőke</t>
  </si>
  <si>
    <t xml:space="preserve">      2. Tőkeváltozások</t>
  </si>
  <si>
    <r>
      <t xml:space="preserve">E.  </t>
    </r>
    <r>
      <rPr>
        <b/>
        <u val="single"/>
        <sz val="12"/>
        <rFont val="Arial CE"/>
        <family val="2"/>
      </rPr>
      <t>TARTALÉKOK</t>
    </r>
  </si>
  <si>
    <t xml:space="preserve">      I.  Költségvetési tartalékok</t>
  </si>
  <si>
    <t xml:space="preserve">      II. Vállalkozási tartalékok</t>
  </si>
  <si>
    <r>
      <t xml:space="preserve">F.  </t>
    </r>
    <r>
      <rPr>
        <b/>
        <u val="single"/>
        <sz val="12"/>
        <rFont val="Arial CE"/>
        <family val="2"/>
      </rPr>
      <t>KÖTELEZETTSÉGEK</t>
    </r>
  </si>
  <si>
    <t xml:space="preserve">      I.   Hosszú lejáratú kötelezettségek</t>
  </si>
  <si>
    <t xml:space="preserve">      II.  Rövid lejáratú kötelezettségek</t>
  </si>
  <si>
    <t xml:space="preserve">      III. Egyéb passzív pü-i elszámolások</t>
  </si>
  <si>
    <t>FORRÁSOK   ÖSSZESEN</t>
  </si>
  <si>
    <t>Egyszerűsített éves pénzforgalmi jelentés</t>
  </si>
  <si>
    <t>S.sz.</t>
  </si>
  <si>
    <t>M e g n e v e z é s</t>
  </si>
  <si>
    <t>Eredeti ei.</t>
  </si>
  <si>
    <t>Mód. ei.</t>
  </si>
  <si>
    <t>Teljesítés</t>
  </si>
  <si>
    <t>Személyi juttatások</t>
  </si>
  <si>
    <t>Munkaadókat terhelő járulékok</t>
  </si>
  <si>
    <t>Ellátottak juttatásai</t>
  </si>
  <si>
    <t>Felújítás</t>
  </si>
  <si>
    <t>Felhalmozási kiadás</t>
  </si>
  <si>
    <t>Pénzforgalom nélküli kiadások</t>
  </si>
  <si>
    <t>Kiegyenlítő, függő,átfutó kiadás össz.</t>
  </si>
  <si>
    <t>Intézményi működési bevételek</t>
  </si>
  <si>
    <t>Önkormányzatok sajátos műk.bev.</t>
  </si>
  <si>
    <t>Felhalmozási és tőke jellegű bevételek</t>
  </si>
  <si>
    <t>Pénzforgalom nélküli bevételek</t>
  </si>
  <si>
    <t>Kiegyíenlítő, átfutó, függő bevételek</t>
  </si>
  <si>
    <t>Egyszerűsített  pénzmaradvány  kimutatás</t>
  </si>
  <si>
    <t>Előző évi auditált          egysz.besz. záró adatai</t>
  </si>
  <si>
    <t>Tárgyévi ktgv-i besz. záró adatai</t>
  </si>
  <si>
    <t>Tárgyév auditált egysz.beszámoló záró adatai</t>
  </si>
  <si>
    <t>1. Záró pénzkészlet</t>
  </si>
  <si>
    <t>2. Egyéb aktív és passzív pü-i elszám. összevont záróegyenlege /+, -/</t>
  </si>
  <si>
    <t>3. Előző év/ek/ben képzett tartalékok               maradványa / - /</t>
  </si>
  <si>
    <t>4. Vállalkozási tevékenység pénzforg. eredménye / - /</t>
  </si>
  <si>
    <r>
      <t>5. Tárgyévi helyesbített pénzmaradvány /1</t>
    </r>
    <r>
      <rPr>
        <u val="single"/>
        <sz val="10"/>
        <rFont val="Arial CE"/>
        <family val="2"/>
      </rPr>
      <t>+</t>
    </r>
    <r>
      <rPr>
        <sz val="10"/>
        <rFont val="Arial CE"/>
        <family val="0"/>
      </rPr>
      <t>2-3-4/</t>
    </r>
  </si>
  <si>
    <t>6. Finanszírozásból származó korrekciók /+, -/</t>
  </si>
  <si>
    <t>7. Pénzmaradványt terhelő elvonások /+, -/</t>
  </si>
  <si>
    <t>8. Vállalkozási tev.eredményéből alaptev.ellát.-ra felhasznált összeg</t>
  </si>
  <si>
    <t>9. Ktgv-i pénzmaradványt külön jog-        szabály alapján módosító tétel /+, -/</t>
  </si>
  <si>
    <t>11. 10-ből egészségbizt.alapból folyósított pénzeszk.maradv. -</t>
  </si>
  <si>
    <t>Egyszerűsített  eredménykimutatás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</si>
  <si>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</si>
  <si>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</si>
  <si>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</si>
  <si>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</si>
  <si>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</si>
  <si>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</si>
  <si>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</si>
  <si>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</si>
  <si>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</si>
  <si>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</si>
  <si>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 xml:space="preserve"> </t>
  </si>
  <si>
    <t>Előző évi ktgv-i besz.záró adatai</t>
  </si>
  <si>
    <t>1. Vállalkozási tevékenység szakfeladaton elszámolt bevételei</t>
  </si>
  <si>
    <t>2. Vállalkozási tevékenység szakfeladaton elszámolt kiadásasi /-/</t>
  </si>
  <si>
    <t>3. Vállalkozási tevékenység pénzforgalmi eredménye /1-2/</t>
  </si>
  <si>
    <t>4. Vállalkozási tevékenységet terhelő értékcsökkenési leírás /-/</t>
  </si>
  <si>
    <t>5. Alaptevékenység ellátására felhasznált és felhasználni tervezett eredmény /-/</t>
  </si>
  <si>
    <t>6. Pénzforgalmi eredményt külön jogszabály alapján mód.egyéb tétel       /+, -/</t>
  </si>
  <si>
    <r>
      <t>7. Vállalkozási tevékenység, módosított pénzforgalmi eredménye         /3-4-5</t>
    </r>
    <r>
      <rPr>
        <u val="single"/>
        <sz val="10"/>
        <rFont val="Arial CE"/>
        <family val="2"/>
      </rPr>
      <t>+6</t>
    </r>
    <r>
      <rPr>
        <sz val="10"/>
        <rFont val="Arial CE"/>
        <family val="0"/>
      </rPr>
      <t>/</t>
    </r>
  </si>
  <si>
    <r>
      <t>10. Módosított pénzm. /5+-6,</t>
    </r>
    <r>
      <rPr>
        <u val="single"/>
        <sz val="10"/>
        <rFont val="Arial CE"/>
        <family val="2"/>
      </rPr>
      <t>+</t>
    </r>
    <r>
      <rPr>
        <sz val="10"/>
        <rFont val="Arial CE"/>
        <family val="0"/>
      </rPr>
      <t>7</t>
    </r>
    <r>
      <rPr>
        <u val="single"/>
        <sz val="10"/>
        <rFont val="Arial CE"/>
        <family val="2"/>
      </rPr>
      <t>+</t>
    </r>
    <r>
      <rPr>
        <sz val="10"/>
        <rFont val="Arial CE"/>
        <family val="0"/>
      </rPr>
      <t>8</t>
    </r>
    <r>
      <rPr>
        <u val="single"/>
        <sz val="10"/>
        <rFont val="Arial CE"/>
        <family val="2"/>
      </rPr>
      <t>+</t>
    </r>
    <r>
      <rPr>
        <sz val="10"/>
        <rFont val="Arial CE"/>
        <family val="0"/>
      </rPr>
      <t>9/</t>
    </r>
  </si>
  <si>
    <t xml:space="preserve">Költségvetési pénzforgalmi kiadások összesen: </t>
  </si>
  <si>
    <t xml:space="preserve">Finanszírozási kiadások összesen: </t>
  </si>
  <si>
    <t>12. 10-ből kötelezettséggel terhelt pénzmaradvány</t>
  </si>
  <si>
    <t>13. 10-ből szabad pénzmaradvány</t>
  </si>
  <si>
    <t>8. Vállalkozási tevékenységet terhelő befizetés</t>
  </si>
  <si>
    <t>9. Tartalékba helyezhető összeg</t>
  </si>
  <si>
    <t xml:space="preserve">      3. Értékelési tartalék</t>
  </si>
  <si>
    <t>Működési célú támog. ért. kiad, egyéb támog.</t>
  </si>
  <si>
    <t>Felhalm.célú támogatásért. kiad., egyéb támog.</t>
  </si>
  <si>
    <t>Államházt.kívülre végleges műk. pénzeszk.átad.</t>
  </si>
  <si>
    <t>Államházt.kívülre végleges felhalm.pénzeszk.átad.</t>
  </si>
  <si>
    <t>Hosszú lejáratú kölcsönök nyújtása</t>
  </si>
  <si>
    <t xml:space="preserve">12. </t>
  </si>
  <si>
    <t>Rövid lejáratú kölcsönök nyújtása</t>
  </si>
  <si>
    <t>14.</t>
  </si>
  <si>
    <t>Hosszú lejáratú hitelek</t>
  </si>
  <si>
    <t>15.</t>
  </si>
  <si>
    <t>Rövid lejáratú hitelek</t>
  </si>
  <si>
    <t>16.</t>
  </si>
  <si>
    <t>Tartós hitelviszonyt megtest. értékp. kiadásai</t>
  </si>
  <si>
    <t>17.</t>
  </si>
  <si>
    <t>Forgatási célú hitelviszonyt megt.értékp.kiadásai</t>
  </si>
  <si>
    <t>Pénzforgalmi kiadások /13+18/</t>
  </si>
  <si>
    <t>18.</t>
  </si>
  <si>
    <t>19.</t>
  </si>
  <si>
    <t>20.</t>
  </si>
  <si>
    <t>22.</t>
  </si>
  <si>
    <t>21.</t>
  </si>
  <si>
    <t>Továbbadási (lebonyolítási) célú kiadások</t>
  </si>
  <si>
    <t>23.</t>
  </si>
  <si>
    <t>Kiadások összesen /19+...+22/</t>
  </si>
  <si>
    <t>24.</t>
  </si>
  <si>
    <t>25.</t>
  </si>
  <si>
    <t>26.</t>
  </si>
  <si>
    <t>Működési célú támog.ért.bevételek, egyéb tám.</t>
  </si>
  <si>
    <t>27.</t>
  </si>
  <si>
    <t>Államházt. kívülről végl. műk.pénzátvétel</t>
  </si>
  <si>
    <t>28.</t>
  </si>
  <si>
    <t>29.</t>
  </si>
  <si>
    <t>28-ból önkorm.sajátos felhalm. és tőke bev.</t>
  </si>
  <si>
    <t>30.</t>
  </si>
  <si>
    <t>Felhalm-i célú támog.ért.bevételek, egyéb tám.</t>
  </si>
  <si>
    <t>31.</t>
  </si>
  <si>
    <t>Államházt. kívülről végl. felhalm.pénzátvétel</t>
  </si>
  <si>
    <t>34.</t>
  </si>
  <si>
    <t>32.</t>
  </si>
  <si>
    <t>Támogatások, kiegészítések</t>
  </si>
  <si>
    <t>33.</t>
  </si>
  <si>
    <t>32-ből Önormányzatok költségvetési támog.</t>
  </si>
  <si>
    <t>Hosszú lejáratú kölcsönök visszatérülése</t>
  </si>
  <si>
    <t>35.</t>
  </si>
  <si>
    <t>Rövid lejáratú kölcsönök visszatérülése</t>
  </si>
  <si>
    <t>36.</t>
  </si>
  <si>
    <t>Költségvetési pénforg. bevételek összesen: (24+…+28+30+31+32+34+35)</t>
  </si>
  <si>
    <t>37.</t>
  </si>
  <si>
    <t>38.</t>
  </si>
  <si>
    <t>39.</t>
  </si>
  <si>
    <t>40.</t>
  </si>
  <si>
    <t>41.</t>
  </si>
  <si>
    <t>42.</t>
  </si>
  <si>
    <t>Hosszú lejáratú hitelek felvétele</t>
  </si>
  <si>
    <t>43.</t>
  </si>
  <si>
    <t>Rövid lejáratú hitelek felvétele</t>
  </si>
  <si>
    <t>Tartós hitelviszonyt megtest. értékpapír bev.</t>
  </si>
  <si>
    <t>Forgtási célú hitelviszonyt megt.értékpapír bev.</t>
  </si>
  <si>
    <t>Finanszírozási bevételek(37+…+40)</t>
  </si>
  <si>
    <t>Pénzforgalmi bevételek (36+41)</t>
  </si>
  <si>
    <t>44.</t>
  </si>
  <si>
    <t>45.</t>
  </si>
  <si>
    <t>46.</t>
  </si>
  <si>
    <t>Továbbadási (lebonyolítási) célú bevételek</t>
  </si>
  <si>
    <t>Bevételek összesen /42+….+45/</t>
  </si>
  <si>
    <t>47.</t>
  </si>
  <si>
    <t>48.</t>
  </si>
  <si>
    <t>49.</t>
  </si>
  <si>
    <t>50.</t>
  </si>
  <si>
    <t>Költségvetési bevételek és kiadások különbsége (36+43-13-20)</t>
  </si>
  <si>
    <t>Továbbadási célú bevételek és kiadások különbsége (44-21)</t>
  </si>
  <si>
    <t>Aktív és passzív pénzügyi műveletek eredménye (45-22)</t>
  </si>
  <si>
    <t xml:space="preserve">Finanszírozási műveletek eredménye (41-18) </t>
  </si>
  <si>
    <t>1. Sz. melléklet</t>
  </si>
  <si>
    <t>2.sz.melléklet</t>
  </si>
  <si>
    <t>3.sz. melléklet</t>
  </si>
  <si>
    <t>4. Sz. melléklet</t>
  </si>
  <si>
    <t>Dologi és egyéb folyó kiadások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</si>
</sst>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#,##0\ &quot;Ft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wrapText="1"/>
    </xf>
    <xf numFmtId="0" fontId="0" fillId="0" borderId="11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6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13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3" fontId="1" fillId="0" borderId="1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44" sqref="A1:G44"/>
    </sheetView>
  </sheetViews>
  <sheetFormatPr defaultColWidth="9.00390625" defaultRowHeight="12.75"/>
  <cols>
    <col min="1" max="1" width="37.625" style="0" customWidth="1"/>
    <col min="2" max="2" width="13.875" style="0" customWidth="1"/>
    <col min="3" max="3" width="12.375" style="0" customWidth="1"/>
    <col min="4" max="4" width="13.625" style="0" customWidth="1"/>
    <col min="5" max="5" width="15.75390625" style="0" customWidth="1"/>
    <col min="6" max="6" width="16.875" style="0" customWidth="1"/>
    <col min="7" max="7" width="17.25390625" style="0" customWidth="1"/>
  </cols>
  <sheetData>
    <row r="1" ht="12.75">
      <c r="G1" t="s">
        <v>166</v>
      </c>
    </row>
    <row r="2" spans="1:7" ht="18">
      <c r="A2" s="4" t="s">
        <v>0</v>
      </c>
      <c r="B2" s="4"/>
      <c r="C2" s="4"/>
      <c r="D2" s="4"/>
      <c r="E2" s="4"/>
      <c r="F2" s="4"/>
      <c r="G2" s="4"/>
    </row>
    <row r="3" spans="1:7" ht="12.75" customHeight="1">
      <c r="A3" s="4"/>
      <c r="B3" s="4"/>
      <c r="C3" s="4"/>
      <c r="D3" s="4"/>
      <c r="E3" s="4"/>
      <c r="F3" s="4"/>
      <c r="G3" s="4"/>
    </row>
    <row r="5" spans="6:7" ht="12.75">
      <c r="F5" s="3" t="s">
        <v>1</v>
      </c>
      <c r="G5" s="3"/>
    </row>
    <row r="6" spans="1:7" s="2" customFormat="1" ht="51">
      <c r="A6" s="14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</row>
    <row r="7" spans="1:7" ht="20.25" customHeight="1">
      <c r="A7" s="10"/>
      <c r="B7" s="7"/>
      <c r="C7" s="7"/>
      <c r="D7" s="7"/>
      <c r="E7" s="7"/>
      <c r="F7" s="7"/>
      <c r="G7" s="7"/>
    </row>
    <row r="8" spans="1:7" s="1" customFormat="1" ht="20.25" customHeight="1">
      <c r="A8" s="27" t="s">
        <v>9</v>
      </c>
      <c r="B8" s="28">
        <f>B9+B10+B11+B12</f>
        <v>11651374</v>
      </c>
      <c r="C8" s="28">
        <f>C9+C10+C11+C12</f>
        <v>0</v>
      </c>
      <c r="D8" s="28">
        <f>SUM(B8:C8)</f>
        <v>11651374</v>
      </c>
      <c r="E8" s="28">
        <f>E9+E10+E11+E12</f>
        <v>11500695</v>
      </c>
      <c r="F8" s="28">
        <f>F9+F10+F11+F12</f>
        <v>0</v>
      </c>
      <c r="G8" s="28">
        <f>SUM(E8:F8)</f>
        <v>11500695</v>
      </c>
    </row>
    <row r="9" spans="1:7" ht="20.25" customHeight="1">
      <c r="A9" s="7" t="s">
        <v>10</v>
      </c>
      <c r="B9" s="24">
        <v>26151</v>
      </c>
      <c r="C9" s="24"/>
      <c r="D9" s="62">
        <f>SUM(B9:C9)</f>
        <v>26151</v>
      </c>
      <c r="E9" s="24">
        <v>24741</v>
      </c>
      <c r="F9" s="24"/>
      <c r="G9" s="24">
        <f>SUM(E9:F9)</f>
        <v>24741</v>
      </c>
    </row>
    <row r="10" spans="1:7" ht="20.25" customHeight="1">
      <c r="A10" s="7" t="s">
        <v>11</v>
      </c>
      <c r="B10" s="24">
        <v>7537288</v>
      </c>
      <c r="C10" s="24"/>
      <c r="D10" s="62">
        <f>SUM(B10:C10)</f>
        <v>7537288</v>
      </c>
      <c r="E10" s="24">
        <v>7901107</v>
      </c>
      <c r="F10" s="24"/>
      <c r="G10" s="24">
        <f>SUM(E10:F10)</f>
        <v>7901107</v>
      </c>
    </row>
    <row r="11" spans="1:7" ht="20.25" customHeight="1">
      <c r="A11" s="7" t="s">
        <v>12</v>
      </c>
      <c r="B11" s="24">
        <v>388203</v>
      </c>
      <c r="C11" s="24"/>
      <c r="D11" s="62">
        <f>SUM(B11:C11)</f>
        <v>388203</v>
      </c>
      <c r="E11" s="24">
        <v>169167</v>
      </c>
      <c r="F11" s="24"/>
      <c r="G11" s="24">
        <f>SUM(E11:F11)</f>
        <v>169167</v>
      </c>
    </row>
    <row r="12" spans="1:7" ht="20.25" customHeight="1">
      <c r="A12" s="7" t="s">
        <v>13</v>
      </c>
      <c r="B12" s="24">
        <v>3699732</v>
      </c>
      <c r="C12" s="24"/>
      <c r="D12" s="62">
        <f>SUM(B12:C12)</f>
        <v>3699732</v>
      </c>
      <c r="E12" s="24">
        <v>3405680</v>
      </c>
      <c r="F12" s="24"/>
      <c r="G12" s="24">
        <f>SUM(E12:F12)</f>
        <v>3405680</v>
      </c>
    </row>
    <row r="13" spans="1:7" ht="20.25" customHeight="1">
      <c r="A13" s="10"/>
      <c r="B13" s="25"/>
      <c r="C13" s="34"/>
      <c r="D13" s="25"/>
      <c r="E13" s="25"/>
      <c r="F13" s="34"/>
      <c r="G13" s="25"/>
    </row>
    <row r="14" spans="1:7" s="1" customFormat="1" ht="20.25" customHeight="1">
      <c r="A14" s="29" t="s">
        <v>14</v>
      </c>
      <c r="B14" s="35">
        <f>SUM(B15:B19)</f>
        <v>240904</v>
      </c>
      <c r="C14" s="35">
        <f>SUM(C15:C19)</f>
        <v>0</v>
      </c>
      <c r="D14" s="30">
        <f aca="true" t="shared" si="0" ref="D14:D19">SUM(B14:C14)</f>
        <v>240904</v>
      </c>
      <c r="E14" s="35">
        <f>SUM(E15:E19)</f>
        <v>6261332</v>
      </c>
      <c r="F14" s="35">
        <f>SUM(F15:F19)</f>
        <v>-56</v>
      </c>
      <c r="G14" s="30">
        <f aca="true" t="shared" si="1" ref="G14:G19">SUM(E14:F14)</f>
        <v>6261276</v>
      </c>
    </row>
    <row r="15" spans="1:7" ht="20.25" customHeight="1">
      <c r="A15" s="7" t="s">
        <v>15</v>
      </c>
      <c r="B15" s="24">
        <v>9234</v>
      </c>
      <c r="C15" s="24"/>
      <c r="D15" s="62">
        <f t="shared" si="0"/>
        <v>9234</v>
      </c>
      <c r="E15" s="24">
        <v>10266</v>
      </c>
      <c r="F15" s="24"/>
      <c r="G15" s="31">
        <f t="shared" si="1"/>
        <v>10266</v>
      </c>
    </row>
    <row r="16" spans="1:7" ht="20.25" customHeight="1">
      <c r="A16" s="7" t="s">
        <v>16</v>
      </c>
      <c r="B16" s="24">
        <v>63663</v>
      </c>
      <c r="C16" s="24"/>
      <c r="D16" s="62">
        <f t="shared" si="0"/>
        <v>63663</v>
      </c>
      <c r="E16" s="24">
        <v>80049</v>
      </c>
      <c r="F16" s="24">
        <v>-56</v>
      </c>
      <c r="G16" s="31">
        <f t="shared" si="1"/>
        <v>79993</v>
      </c>
    </row>
    <row r="17" spans="1:7" ht="20.25" customHeight="1">
      <c r="A17" s="7" t="s">
        <v>17</v>
      </c>
      <c r="B17" s="24">
        <v>0</v>
      </c>
      <c r="C17" s="24"/>
      <c r="D17" s="62">
        <f t="shared" si="0"/>
        <v>0</v>
      </c>
      <c r="E17" s="24">
        <v>0</v>
      </c>
      <c r="F17" s="24"/>
      <c r="G17" s="31">
        <f t="shared" si="1"/>
        <v>0</v>
      </c>
    </row>
    <row r="18" spans="1:7" ht="20.25" customHeight="1">
      <c r="A18" s="7" t="s">
        <v>18</v>
      </c>
      <c r="B18" s="24">
        <v>146550</v>
      </c>
      <c r="C18" s="24"/>
      <c r="D18" s="62">
        <f t="shared" si="0"/>
        <v>146550</v>
      </c>
      <c r="E18" s="24">
        <v>3143728</v>
      </c>
      <c r="F18" s="24"/>
      <c r="G18" s="31">
        <f t="shared" si="1"/>
        <v>3143728</v>
      </c>
    </row>
    <row r="19" spans="1:7" ht="20.25" customHeight="1">
      <c r="A19" s="7" t="s">
        <v>19</v>
      </c>
      <c r="B19" s="24">
        <v>21457</v>
      </c>
      <c r="C19" s="24"/>
      <c r="D19" s="62">
        <f t="shared" si="0"/>
        <v>21457</v>
      </c>
      <c r="E19" s="24">
        <v>3027289</v>
      </c>
      <c r="F19" s="24"/>
      <c r="G19" s="31">
        <f t="shared" si="1"/>
        <v>3027289</v>
      </c>
    </row>
    <row r="20" spans="1:7" ht="20.25" customHeight="1">
      <c r="A20" s="10"/>
      <c r="B20" s="25"/>
      <c r="C20" s="25"/>
      <c r="D20" s="25"/>
      <c r="E20" s="25"/>
      <c r="F20" s="25"/>
      <c r="G20" s="25"/>
    </row>
    <row r="21" spans="1:7" s="1" customFormat="1" ht="20.25" customHeight="1">
      <c r="A21" s="27" t="s">
        <v>20</v>
      </c>
      <c r="B21" s="30">
        <f aca="true" t="shared" si="2" ref="B21:G21">B8+B14</f>
        <v>11892278</v>
      </c>
      <c r="C21" s="30">
        <f t="shared" si="2"/>
        <v>0</v>
      </c>
      <c r="D21" s="30">
        <f t="shared" si="2"/>
        <v>11892278</v>
      </c>
      <c r="E21" s="30">
        <f t="shared" si="2"/>
        <v>17762027</v>
      </c>
      <c r="F21" s="30">
        <f t="shared" si="2"/>
        <v>-56</v>
      </c>
      <c r="G21" s="30">
        <f t="shared" si="2"/>
        <v>17761971</v>
      </c>
    </row>
    <row r="22" spans="1:7" ht="20.25" customHeight="1">
      <c r="A22" s="12"/>
      <c r="B22" s="26"/>
      <c r="C22" s="26"/>
      <c r="D22" s="26"/>
      <c r="E22" s="26"/>
      <c r="F22" s="26"/>
      <c r="G22" s="26"/>
    </row>
    <row r="23" s="9" customFormat="1" ht="12.75">
      <c r="G23" t="s">
        <v>166</v>
      </c>
    </row>
    <row r="24" spans="1:7" s="9" customFormat="1" ht="12.75">
      <c r="A24" s="13">
        <v>2</v>
      </c>
      <c r="B24" s="13"/>
      <c r="C24" s="13"/>
      <c r="D24" s="13"/>
      <c r="E24" s="13"/>
      <c r="F24" s="13"/>
      <c r="G24" s="13"/>
    </row>
    <row r="25" s="9" customFormat="1" ht="12.75"/>
    <row r="26" spans="6:7" ht="12.75">
      <c r="F26" s="3" t="s">
        <v>1</v>
      </c>
      <c r="G26" s="3"/>
    </row>
    <row r="27" spans="1:7" s="2" customFormat="1" ht="51">
      <c r="A27" s="14" t="s">
        <v>21</v>
      </c>
      <c r="B27" s="6" t="s">
        <v>3</v>
      </c>
      <c r="C27" s="6" t="s">
        <v>4</v>
      </c>
      <c r="D27" s="6" t="s">
        <v>5</v>
      </c>
      <c r="E27" s="6" t="s">
        <v>6</v>
      </c>
      <c r="F27" s="6" t="s">
        <v>7</v>
      </c>
      <c r="G27" s="6" t="s">
        <v>8</v>
      </c>
    </row>
    <row r="28" spans="1:7" ht="20.25" customHeight="1">
      <c r="A28" s="10"/>
      <c r="B28" s="10"/>
      <c r="C28" s="10"/>
      <c r="D28" s="10"/>
      <c r="E28" s="10"/>
      <c r="F28" s="10"/>
      <c r="G28" s="10"/>
    </row>
    <row r="29" spans="1:7" ht="20.25" customHeight="1">
      <c r="A29" s="11" t="s">
        <v>22</v>
      </c>
      <c r="B29" s="25">
        <f>B30+B31</f>
        <v>11013455</v>
      </c>
      <c r="C29" s="25">
        <f>C30+C31</f>
        <v>0</v>
      </c>
      <c r="D29" s="26">
        <f>B29+C29</f>
        <v>11013455</v>
      </c>
      <c r="E29" s="25">
        <f>E30+E31</f>
        <v>8196877</v>
      </c>
      <c r="F29" s="25">
        <f>F30+F31</f>
        <v>-56</v>
      </c>
      <c r="G29" s="26">
        <f>E29+F29</f>
        <v>8196821</v>
      </c>
    </row>
    <row r="30" spans="1:7" ht="20.25" customHeight="1">
      <c r="A30" s="7" t="s">
        <v>23</v>
      </c>
      <c r="B30" s="24">
        <v>576201</v>
      </c>
      <c r="C30" s="24">
        <v>0</v>
      </c>
      <c r="D30" s="24">
        <f>B30+C30</f>
        <v>576201</v>
      </c>
      <c r="E30" s="24">
        <v>576201</v>
      </c>
      <c r="F30" s="24">
        <v>0</v>
      </c>
      <c r="G30" s="24">
        <f>E30+F30</f>
        <v>576201</v>
      </c>
    </row>
    <row r="31" spans="1:7" ht="20.25" customHeight="1">
      <c r="A31" s="7" t="s">
        <v>24</v>
      </c>
      <c r="B31" s="24">
        <v>10437254</v>
      </c>
      <c r="C31" s="24">
        <v>0</v>
      </c>
      <c r="D31" s="24">
        <f>B31+C31</f>
        <v>10437254</v>
      </c>
      <c r="E31" s="24">
        <v>7620676</v>
      </c>
      <c r="F31" s="24">
        <v>-56</v>
      </c>
      <c r="G31" s="24">
        <f>E31+F31</f>
        <v>7620620</v>
      </c>
    </row>
    <row r="32" spans="1:7" ht="20.25" customHeight="1">
      <c r="A32" s="7" t="s">
        <v>92</v>
      </c>
      <c r="B32" s="24"/>
      <c r="C32" s="24"/>
      <c r="D32" s="24"/>
      <c r="E32" s="24"/>
      <c r="F32" s="24"/>
      <c r="G32" s="24"/>
    </row>
    <row r="33" spans="1:7" ht="20.25" customHeight="1">
      <c r="A33" s="10"/>
      <c r="B33" s="25"/>
      <c r="C33" s="25"/>
      <c r="D33" s="25"/>
      <c r="E33" s="25"/>
      <c r="F33" s="25"/>
      <c r="G33" s="25"/>
    </row>
    <row r="34" spans="1:7" ht="20.25" customHeight="1">
      <c r="A34" s="11" t="s">
        <v>25</v>
      </c>
      <c r="B34" s="25">
        <f>B35+B36</f>
        <v>-68019</v>
      </c>
      <c r="C34" s="25">
        <f>C35+C36</f>
        <v>0</v>
      </c>
      <c r="D34" s="26">
        <f>B34+C34</f>
        <v>-68019</v>
      </c>
      <c r="E34" s="25">
        <f>E35+E36</f>
        <v>2949869</v>
      </c>
      <c r="F34" s="25">
        <f>F35+F36</f>
        <v>0</v>
      </c>
      <c r="G34" s="26">
        <f>E34+F34</f>
        <v>2949869</v>
      </c>
    </row>
    <row r="35" spans="1:7" ht="20.25" customHeight="1">
      <c r="A35" s="7" t="s">
        <v>26</v>
      </c>
      <c r="B35" s="24">
        <v>-68019</v>
      </c>
      <c r="C35" s="24">
        <v>0</v>
      </c>
      <c r="D35" s="24">
        <f>C35+B35</f>
        <v>-68019</v>
      </c>
      <c r="E35" s="24">
        <v>2949869</v>
      </c>
      <c r="F35" s="24">
        <v>0</v>
      </c>
      <c r="G35" s="24">
        <f>F35+E35</f>
        <v>2949869</v>
      </c>
    </row>
    <row r="36" spans="1:7" ht="20.25" customHeight="1">
      <c r="A36" s="7" t="s">
        <v>27</v>
      </c>
      <c r="B36" s="24">
        <v>0</v>
      </c>
      <c r="C36" s="24">
        <v>0</v>
      </c>
      <c r="D36" s="24">
        <f>C36+B36</f>
        <v>0</v>
      </c>
      <c r="E36" s="24">
        <v>0</v>
      </c>
      <c r="F36" s="24">
        <v>0</v>
      </c>
      <c r="G36" s="24">
        <f>F36+E36</f>
        <v>0</v>
      </c>
    </row>
    <row r="37" spans="1:7" ht="20.25" customHeight="1">
      <c r="A37" s="10"/>
      <c r="B37" s="25"/>
      <c r="C37" s="25"/>
      <c r="D37" s="25"/>
      <c r="E37" s="25"/>
      <c r="F37" s="25"/>
      <c r="G37" s="25"/>
    </row>
    <row r="38" spans="1:7" ht="20.25" customHeight="1">
      <c r="A38" s="11" t="s">
        <v>28</v>
      </c>
      <c r="B38" s="25">
        <f>B39+B40+B41</f>
        <v>946842</v>
      </c>
      <c r="C38" s="25">
        <f>C39+C40+C41</f>
        <v>0</v>
      </c>
      <c r="D38" s="26">
        <f>B38+C38</f>
        <v>946842</v>
      </c>
      <c r="E38" s="25">
        <f>E39+E40+E41</f>
        <v>6615281</v>
      </c>
      <c r="F38" s="25">
        <f>F39+F40+F41</f>
        <v>0</v>
      </c>
      <c r="G38" s="26">
        <f>E38+F38</f>
        <v>6615281</v>
      </c>
    </row>
    <row r="39" spans="1:7" ht="20.25" customHeight="1">
      <c r="A39" s="7" t="s">
        <v>29</v>
      </c>
      <c r="B39" s="24">
        <v>567785</v>
      </c>
      <c r="C39" s="24">
        <v>0</v>
      </c>
      <c r="D39" s="24">
        <f>B39+C39</f>
        <v>567785</v>
      </c>
      <c r="E39" s="24">
        <v>3230662</v>
      </c>
      <c r="F39" s="24"/>
      <c r="G39" s="26">
        <f>E39+F39</f>
        <v>3230662</v>
      </c>
    </row>
    <row r="40" spans="1:7" ht="20.25" customHeight="1">
      <c r="A40" s="7" t="s">
        <v>30</v>
      </c>
      <c r="B40" s="24">
        <v>143030</v>
      </c>
      <c r="C40" s="24">
        <v>0</v>
      </c>
      <c r="D40" s="24">
        <f>B40+C40</f>
        <v>143030</v>
      </c>
      <c r="E40" s="24">
        <v>163472</v>
      </c>
      <c r="F40" s="24"/>
      <c r="G40" s="26">
        <f>E40+F40</f>
        <v>163472</v>
      </c>
    </row>
    <row r="41" spans="1:7" ht="20.25" customHeight="1">
      <c r="A41" s="7" t="s">
        <v>31</v>
      </c>
      <c r="B41" s="24">
        <v>236027</v>
      </c>
      <c r="C41" s="24">
        <v>0</v>
      </c>
      <c r="D41" s="24">
        <f>B41+C41</f>
        <v>236027</v>
      </c>
      <c r="E41" s="24">
        <v>3221147</v>
      </c>
      <c r="F41" s="24"/>
      <c r="G41" s="26">
        <f>E41+F41</f>
        <v>3221147</v>
      </c>
    </row>
    <row r="42" spans="1:7" ht="20.25" customHeight="1">
      <c r="A42" s="10"/>
      <c r="B42" s="25"/>
      <c r="C42" s="25"/>
      <c r="D42" s="25"/>
      <c r="E42" s="25"/>
      <c r="F42" s="25"/>
      <c r="G42" s="25"/>
    </row>
    <row r="43" spans="1:7" s="5" customFormat="1" ht="20.25" customHeight="1">
      <c r="A43" s="11" t="s">
        <v>32</v>
      </c>
      <c r="B43" s="32">
        <f aca="true" t="shared" si="3" ref="B43:G43">B29+B34+B38</f>
        <v>11892278</v>
      </c>
      <c r="C43" s="32">
        <f t="shared" si="3"/>
        <v>0</v>
      </c>
      <c r="D43" s="32">
        <f t="shared" si="3"/>
        <v>11892278</v>
      </c>
      <c r="E43" s="32">
        <f t="shared" si="3"/>
        <v>17762027</v>
      </c>
      <c r="F43" s="32">
        <f t="shared" si="3"/>
        <v>-56</v>
      </c>
      <c r="G43" s="32">
        <f t="shared" si="3"/>
        <v>17761971</v>
      </c>
    </row>
    <row r="44" spans="1:7" ht="20.25" customHeight="1">
      <c r="A44" s="12"/>
      <c r="B44" s="12"/>
      <c r="C44" s="12"/>
      <c r="D44" s="12"/>
      <c r="E44" s="12"/>
      <c r="F44" s="12"/>
      <c r="G44" s="1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A62" sqref="A1:E62"/>
    </sheetView>
  </sheetViews>
  <sheetFormatPr defaultColWidth="9.00390625" defaultRowHeight="12.75"/>
  <cols>
    <col min="1" max="1" width="5.75390625" style="0" customWidth="1"/>
    <col min="2" max="2" width="41.875" style="0" customWidth="1"/>
    <col min="3" max="3" width="12.75390625" style="0" customWidth="1"/>
    <col min="4" max="4" width="11.25390625" style="0" customWidth="1"/>
    <col min="5" max="5" width="12.375" style="0" customWidth="1"/>
  </cols>
  <sheetData>
    <row r="1" ht="12.75">
      <c r="E1" t="s">
        <v>167</v>
      </c>
    </row>
    <row r="2" spans="1:5" ht="18">
      <c r="A2" s="4" t="s">
        <v>33</v>
      </c>
      <c r="B2" s="4"/>
      <c r="C2" s="4"/>
      <c r="D2" s="4"/>
      <c r="E2" s="4"/>
    </row>
    <row r="3" spans="1:5" ht="11.25" customHeight="1">
      <c r="A3" s="4"/>
      <c r="B3" s="4"/>
      <c r="C3" s="4"/>
      <c r="D3" s="4"/>
      <c r="E3" s="4"/>
    </row>
    <row r="4" spans="3:5" ht="12.75">
      <c r="C4" s="3"/>
      <c r="D4" s="3" t="s">
        <v>1</v>
      </c>
      <c r="E4" s="3"/>
    </row>
    <row r="5" spans="1:5" s="15" customFormat="1" ht="20.25" customHeight="1">
      <c r="A5" s="16" t="s">
        <v>34</v>
      </c>
      <c r="B5" s="16" t="s">
        <v>35</v>
      </c>
      <c r="C5" s="16" t="s">
        <v>36</v>
      </c>
      <c r="D5" s="16" t="s">
        <v>37</v>
      </c>
      <c r="E5" s="16" t="s">
        <v>38</v>
      </c>
    </row>
    <row r="6" spans="1:5" ht="16.5" customHeight="1">
      <c r="A6" s="19" t="s">
        <v>66</v>
      </c>
      <c r="B6" s="10" t="s">
        <v>39</v>
      </c>
      <c r="C6" s="25">
        <v>1865835</v>
      </c>
      <c r="D6" s="25">
        <v>1945824</v>
      </c>
      <c r="E6" s="25">
        <v>1842340</v>
      </c>
    </row>
    <row r="7" spans="1:5" ht="16.5" customHeight="1">
      <c r="A7" s="17">
        <v>2</v>
      </c>
      <c r="B7" s="7" t="s">
        <v>40</v>
      </c>
      <c r="C7" s="24">
        <v>587257</v>
      </c>
      <c r="D7" s="24">
        <v>610189</v>
      </c>
      <c r="E7" s="24">
        <v>580934</v>
      </c>
    </row>
    <row r="8" spans="1:5" ht="16.5" customHeight="1">
      <c r="A8" s="17">
        <v>3</v>
      </c>
      <c r="B8" s="7" t="s">
        <v>170</v>
      </c>
      <c r="C8" s="24">
        <v>961509</v>
      </c>
      <c r="D8" s="24">
        <v>1108868</v>
      </c>
      <c r="E8" s="24">
        <v>1059100</v>
      </c>
    </row>
    <row r="9" spans="1:5" ht="16.5" customHeight="1">
      <c r="A9" s="17" t="s">
        <v>67</v>
      </c>
      <c r="B9" s="7" t="s">
        <v>93</v>
      </c>
      <c r="C9" s="24">
        <v>289087</v>
      </c>
      <c r="D9" s="24">
        <v>428750</v>
      </c>
      <c r="E9" s="24">
        <v>398389</v>
      </c>
    </row>
    <row r="10" spans="1:5" ht="16.5" customHeight="1">
      <c r="A10" s="17" t="s">
        <v>68</v>
      </c>
      <c r="B10" s="7" t="s">
        <v>95</v>
      </c>
      <c r="C10" s="24">
        <v>166103</v>
      </c>
      <c r="D10" s="24">
        <v>198849</v>
      </c>
      <c r="E10" s="24">
        <v>177586</v>
      </c>
    </row>
    <row r="11" spans="1:5" ht="16.5" customHeight="1">
      <c r="A11" s="17" t="s">
        <v>69</v>
      </c>
      <c r="B11" s="7" t="s">
        <v>41</v>
      </c>
      <c r="C11" s="24">
        <v>700</v>
      </c>
      <c r="D11" s="24">
        <v>7165</v>
      </c>
      <c r="E11" s="24">
        <v>6617</v>
      </c>
    </row>
    <row r="12" spans="1:5" ht="16.5" customHeight="1">
      <c r="A12" s="17" t="s">
        <v>70</v>
      </c>
      <c r="B12" s="7" t="s">
        <v>42</v>
      </c>
      <c r="C12" s="24">
        <v>95036</v>
      </c>
      <c r="D12" s="24">
        <v>131395</v>
      </c>
      <c r="E12" s="24">
        <v>120529</v>
      </c>
    </row>
    <row r="13" spans="1:5" ht="16.5" customHeight="1">
      <c r="A13" s="17" t="s">
        <v>71</v>
      </c>
      <c r="B13" s="7" t="s">
        <v>43</v>
      </c>
      <c r="C13" s="24">
        <v>201427</v>
      </c>
      <c r="D13" s="24">
        <v>422426</v>
      </c>
      <c r="E13" s="24">
        <v>252012</v>
      </c>
    </row>
    <row r="14" spans="1:5" ht="16.5" customHeight="1">
      <c r="A14" s="17" t="s">
        <v>72</v>
      </c>
      <c r="B14" s="7" t="s">
        <v>94</v>
      </c>
      <c r="C14" s="24">
        <v>0</v>
      </c>
      <c r="D14" s="24">
        <v>1650</v>
      </c>
      <c r="E14" s="24">
        <v>650</v>
      </c>
    </row>
    <row r="15" spans="1:5" ht="16.5" customHeight="1">
      <c r="A15" s="17" t="s">
        <v>73</v>
      </c>
      <c r="B15" s="7" t="s">
        <v>96</v>
      </c>
      <c r="C15" s="24">
        <v>51486</v>
      </c>
      <c r="D15" s="24">
        <v>51646</v>
      </c>
      <c r="E15" s="24">
        <v>48398</v>
      </c>
    </row>
    <row r="16" spans="1:5" ht="16.5" customHeight="1">
      <c r="A16" s="17" t="s">
        <v>74</v>
      </c>
      <c r="B16" s="7" t="s">
        <v>97</v>
      </c>
      <c r="C16" s="24">
        <v>5000</v>
      </c>
      <c r="D16" s="24">
        <v>5000</v>
      </c>
      <c r="E16" s="24">
        <v>3400</v>
      </c>
    </row>
    <row r="17" spans="1:5" ht="16.5" customHeight="1">
      <c r="A17" s="17" t="s">
        <v>98</v>
      </c>
      <c r="B17" s="7" t="s">
        <v>99</v>
      </c>
      <c r="C17" s="24">
        <v>1000</v>
      </c>
      <c r="D17" s="24">
        <v>1000</v>
      </c>
      <c r="E17" s="24">
        <v>170</v>
      </c>
    </row>
    <row r="18" spans="1:5" ht="24.75" customHeight="1">
      <c r="A18" s="17" t="s">
        <v>75</v>
      </c>
      <c r="B18" s="40" t="s">
        <v>86</v>
      </c>
      <c r="C18" s="38">
        <f>SUM(C6:C17)</f>
        <v>4224440</v>
      </c>
      <c r="D18" s="38">
        <f>SUM(D6:D17)</f>
        <v>4912762</v>
      </c>
      <c r="E18" s="38">
        <f>SUM(E6:E17)</f>
        <v>4490125</v>
      </c>
    </row>
    <row r="19" spans="1:5" ht="16.5" customHeight="1">
      <c r="A19" s="17" t="s">
        <v>100</v>
      </c>
      <c r="B19" s="7" t="s">
        <v>101</v>
      </c>
      <c r="C19" s="24">
        <v>57367</v>
      </c>
      <c r="D19" s="24">
        <v>407657</v>
      </c>
      <c r="E19" s="24">
        <v>407657</v>
      </c>
    </row>
    <row r="20" spans="1:5" ht="16.5" customHeight="1">
      <c r="A20" s="17" t="s">
        <v>102</v>
      </c>
      <c r="B20" s="7" t="s">
        <v>103</v>
      </c>
      <c r="C20" s="24">
        <v>0</v>
      </c>
      <c r="D20" s="24">
        <v>0</v>
      </c>
      <c r="E20" s="24">
        <v>0</v>
      </c>
    </row>
    <row r="21" spans="1:5" ht="16.5" customHeight="1">
      <c r="A21" s="17" t="s">
        <v>104</v>
      </c>
      <c r="B21" s="7" t="s">
        <v>105</v>
      </c>
      <c r="C21" s="24">
        <v>1500</v>
      </c>
      <c r="D21" s="24">
        <v>58000</v>
      </c>
      <c r="E21" s="24">
        <v>58000</v>
      </c>
    </row>
    <row r="22" spans="1:5" ht="16.5" customHeight="1">
      <c r="A22" s="17" t="s">
        <v>106</v>
      </c>
      <c r="B22" s="7" t="s">
        <v>107</v>
      </c>
      <c r="C22" s="24">
        <v>0</v>
      </c>
      <c r="D22" s="24">
        <v>0</v>
      </c>
      <c r="E22" s="24">
        <v>0</v>
      </c>
    </row>
    <row r="23" spans="1:5" s="42" customFormat="1" ht="16.5" customHeight="1">
      <c r="A23" s="41" t="s">
        <v>109</v>
      </c>
      <c r="B23" s="37" t="s">
        <v>87</v>
      </c>
      <c r="C23" s="38">
        <f>SUM(C19:C22)</f>
        <v>58867</v>
      </c>
      <c r="D23" s="38">
        <f>SUM(D19:D22)</f>
        <v>465657</v>
      </c>
      <c r="E23" s="38">
        <f>SUM(E19:E22)</f>
        <v>465657</v>
      </c>
    </row>
    <row r="24" spans="1:5" s="1" customFormat="1" ht="16.5" customHeight="1">
      <c r="A24" s="18" t="s">
        <v>110</v>
      </c>
      <c r="B24" s="8" t="s">
        <v>108</v>
      </c>
      <c r="C24" s="28">
        <f>C18+C23</f>
        <v>4283307</v>
      </c>
      <c r="D24" s="28">
        <f>D18+D23</f>
        <v>5378419</v>
      </c>
      <c r="E24" s="28">
        <f>E18+E23</f>
        <v>4955782</v>
      </c>
    </row>
    <row r="25" spans="1:5" ht="16.5" customHeight="1">
      <c r="A25" s="17" t="s">
        <v>111</v>
      </c>
      <c r="B25" s="7" t="s">
        <v>44</v>
      </c>
      <c r="C25" s="24">
        <v>571000</v>
      </c>
      <c r="D25" s="24">
        <v>3593366</v>
      </c>
      <c r="E25" s="24">
        <v>0</v>
      </c>
    </row>
    <row r="26" spans="1:5" ht="16.5" customHeight="1">
      <c r="A26" s="17" t="s">
        <v>113</v>
      </c>
      <c r="B26" s="7" t="s">
        <v>114</v>
      </c>
      <c r="C26" s="24">
        <v>0</v>
      </c>
      <c r="D26" s="24">
        <v>0</v>
      </c>
      <c r="E26" s="24">
        <v>0</v>
      </c>
    </row>
    <row r="27" spans="1:5" ht="16.5" customHeight="1">
      <c r="A27" s="17" t="s">
        <v>112</v>
      </c>
      <c r="B27" s="7" t="s">
        <v>45</v>
      </c>
      <c r="C27" s="24">
        <v>0</v>
      </c>
      <c r="D27" s="24">
        <v>0</v>
      </c>
      <c r="E27" s="24">
        <v>3015202</v>
      </c>
    </row>
    <row r="28" spans="1:5" s="1" customFormat="1" ht="16.5" customHeight="1">
      <c r="A28" s="18" t="s">
        <v>115</v>
      </c>
      <c r="B28" s="60" t="s">
        <v>116</v>
      </c>
      <c r="C28" s="61">
        <f>SUM(C24:C27)</f>
        <v>4854307</v>
      </c>
      <c r="D28" s="61">
        <f>SUM(D24:D27)</f>
        <v>8971785</v>
      </c>
      <c r="E28" s="61">
        <f>SUM(E24:E27)</f>
        <v>7970984</v>
      </c>
    </row>
    <row r="29" spans="1:5" s="1" customFormat="1" ht="8.25" customHeight="1">
      <c r="A29" s="18"/>
      <c r="B29" s="8"/>
      <c r="C29" s="28"/>
      <c r="D29" s="28"/>
      <c r="E29" s="28"/>
    </row>
    <row r="30" spans="1:5" ht="16.5" customHeight="1">
      <c r="A30" s="17" t="s">
        <v>117</v>
      </c>
      <c r="B30" s="7" t="s">
        <v>46</v>
      </c>
      <c r="C30" s="24">
        <v>250622</v>
      </c>
      <c r="D30" s="24">
        <v>289250</v>
      </c>
      <c r="E30" s="24">
        <v>244852</v>
      </c>
    </row>
    <row r="31" spans="1:5" ht="16.5" customHeight="1">
      <c r="A31" s="17" t="s">
        <v>118</v>
      </c>
      <c r="B31" s="7" t="s">
        <v>47</v>
      </c>
      <c r="C31" s="24">
        <v>1207036</v>
      </c>
      <c r="D31" s="24">
        <v>1182069</v>
      </c>
      <c r="E31" s="24">
        <v>1240646</v>
      </c>
    </row>
    <row r="32" spans="1:5" ht="16.5" customHeight="1">
      <c r="A32" s="17" t="s">
        <v>119</v>
      </c>
      <c r="B32" s="7" t="s">
        <v>120</v>
      </c>
      <c r="C32" s="24">
        <v>559047</v>
      </c>
      <c r="D32" s="24">
        <v>555802</v>
      </c>
      <c r="E32" s="24">
        <v>607984</v>
      </c>
    </row>
    <row r="33" spans="1:5" ht="16.5" customHeight="1">
      <c r="A33" s="17" t="s">
        <v>121</v>
      </c>
      <c r="B33" s="7" t="s">
        <v>122</v>
      </c>
      <c r="C33" s="24">
        <v>2648</v>
      </c>
      <c r="D33" s="24">
        <v>4765</v>
      </c>
      <c r="E33" s="24">
        <v>4811</v>
      </c>
    </row>
    <row r="34" spans="1:5" ht="16.5" customHeight="1">
      <c r="A34" s="17" t="s">
        <v>123</v>
      </c>
      <c r="B34" s="7" t="s">
        <v>48</v>
      </c>
      <c r="C34" s="24">
        <v>148165</v>
      </c>
      <c r="D34" s="24">
        <v>177008</v>
      </c>
      <c r="E34" s="24">
        <v>184169</v>
      </c>
    </row>
    <row r="35" spans="1:5" ht="16.5" customHeight="1">
      <c r="A35" s="17" t="s">
        <v>124</v>
      </c>
      <c r="B35" s="7" t="s">
        <v>125</v>
      </c>
      <c r="C35" s="24">
        <v>147765</v>
      </c>
      <c r="D35" s="24">
        <v>150042</v>
      </c>
      <c r="E35" s="24">
        <v>150707</v>
      </c>
    </row>
    <row r="36" spans="1:5" ht="16.5" customHeight="1">
      <c r="A36" s="17" t="s">
        <v>126</v>
      </c>
      <c r="B36" s="7" t="s">
        <v>127</v>
      </c>
      <c r="C36" s="24">
        <v>119609</v>
      </c>
      <c r="D36" s="24">
        <v>135265</v>
      </c>
      <c r="E36" s="24">
        <v>49324</v>
      </c>
    </row>
    <row r="37" spans="1:5" ht="16.5" customHeight="1">
      <c r="A37" s="17" t="s">
        <v>128</v>
      </c>
      <c r="B37" s="7" t="s">
        <v>129</v>
      </c>
      <c r="C37" s="24">
        <v>27375</v>
      </c>
      <c r="D37" s="24">
        <v>170795</v>
      </c>
      <c r="E37" s="24">
        <v>157880</v>
      </c>
    </row>
    <row r="38" spans="1:5" ht="16.5" customHeight="1">
      <c r="A38" s="17" t="s">
        <v>131</v>
      </c>
      <c r="B38" s="7" t="s">
        <v>132</v>
      </c>
      <c r="C38" s="24">
        <v>1617599</v>
      </c>
      <c r="D38" s="24">
        <v>2183010</v>
      </c>
      <c r="E38" s="24">
        <v>2183133</v>
      </c>
    </row>
    <row r="39" spans="1:5" ht="16.5" customHeight="1">
      <c r="A39" s="17" t="s">
        <v>133</v>
      </c>
      <c r="B39" s="7" t="s">
        <v>134</v>
      </c>
      <c r="C39" s="24">
        <v>1617599</v>
      </c>
      <c r="D39" s="24">
        <v>2183010</v>
      </c>
      <c r="E39" s="24">
        <v>2183010</v>
      </c>
    </row>
    <row r="40" spans="1:5" ht="16.5" customHeight="1">
      <c r="A40" s="17" t="s">
        <v>130</v>
      </c>
      <c r="B40" s="7" t="s">
        <v>135</v>
      </c>
      <c r="C40" s="24">
        <v>4500</v>
      </c>
      <c r="D40" s="24">
        <v>281986</v>
      </c>
      <c r="E40" s="24">
        <v>281285</v>
      </c>
    </row>
    <row r="41" spans="1:5" ht="16.5" customHeight="1">
      <c r="A41" s="17" t="s">
        <v>136</v>
      </c>
      <c r="B41" s="7" t="s">
        <v>137</v>
      </c>
      <c r="C41" s="24">
        <v>250</v>
      </c>
      <c r="D41" s="24">
        <v>250</v>
      </c>
      <c r="E41" s="24">
        <v>148</v>
      </c>
    </row>
    <row r="42" spans="1:5" s="42" customFormat="1" ht="27.75" customHeight="1" thickBot="1">
      <c r="A42" s="55" t="s">
        <v>138</v>
      </c>
      <c r="B42" s="56" t="s">
        <v>139</v>
      </c>
      <c r="C42" s="57">
        <f>C30+C31+C34+C37+C32+C33+C36+C38+C40+C41</f>
        <v>3936851</v>
      </c>
      <c r="D42" s="57">
        <f>D30+D31+D34+D37+D32+D33+D36+D38+D40+D41</f>
        <v>4980200</v>
      </c>
      <c r="E42" s="57">
        <f>E30+E31+E34+E37+E32+E33+E36+E38+E40+E41</f>
        <v>4954232</v>
      </c>
    </row>
    <row r="43" spans="1:5" s="42" customFormat="1" ht="27.75" customHeight="1">
      <c r="A43" s="51"/>
      <c r="B43" s="52"/>
      <c r="C43" s="53"/>
      <c r="D43" s="53"/>
      <c r="E43" t="s">
        <v>167</v>
      </c>
    </row>
    <row r="44" spans="1:5" s="42" customFormat="1" ht="27.75" customHeight="1">
      <c r="A44" s="63">
        <v>2</v>
      </c>
      <c r="B44" s="64"/>
      <c r="C44" s="64"/>
      <c r="D44" s="64"/>
      <c r="E44" s="64"/>
    </row>
    <row r="45" spans="1:5" s="42" customFormat="1" ht="27.75" customHeight="1">
      <c r="A45" s="51"/>
      <c r="B45" s="54"/>
      <c r="C45" s="54"/>
      <c r="D45" s="54"/>
      <c r="E45" s="54"/>
    </row>
    <row r="46" spans="1:5" s="42" customFormat="1" ht="27.75" customHeight="1">
      <c r="A46" s="51"/>
      <c r="B46" s="52"/>
      <c r="C46" s="53"/>
      <c r="D46" s="3" t="s">
        <v>1</v>
      </c>
      <c r="E46" s="3"/>
    </row>
    <row r="47" spans="1:5" s="42" customFormat="1" ht="27.75" customHeight="1">
      <c r="A47" s="16" t="s">
        <v>34</v>
      </c>
      <c r="B47" s="16" t="s">
        <v>35</v>
      </c>
      <c r="C47" s="16" t="s">
        <v>36</v>
      </c>
      <c r="D47" s="16" t="s">
        <v>37</v>
      </c>
      <c r="E47" s="16" t="s">
        <v>38</v>
      </c>
    </row>
    <row r="48" spans="1:5" ht="20.25" customHeight="1">
      <c r="A48" s="50" t="s">
        <v>140</v>
      </c>
      <c r="B48" s="12" t="s">
        <v>146</v>
      </c>
      <c r="C48" s="26">
        <v>620774</v>
      </c>
      <c r="D48" s="26">
        <v>632541</v>
      </c>
      <c r="E48" s="26">
        <v>21198</v>
      </c>
    </row>
    <row r="49" spans="1:5" ht="20.25" customHeight="1">
      <c r="A49" s="50" t="s">
        <v>141</v>
      </c>
      <c r="B49" s="12" t="s">
        <v>148</v>
      </c>
      <c r="C49" s="26">
        <v>296682</v>
      </c>
      <c r="D49" s="26">
        <v>208501</v>
      </c>
      <c r="E49" s="26">
        <v>0</v>
      </c>
    </row>
    <row r="50" spans="1:5" ht="20.25" customHeight="1">
      <c r="A50" s="50" t="s">
        <v>142</v>
      </c>
      <c r="B50" s="7" t="s">
        <v>149</v>
      </c>
      <c r="C50" s="24">
        <v>0</v>
      </c>
      <c r="D50" s="24">
        <v>3000373</v>
      </c>
      <c r="E50" s="24">
        <v>3005480</v>
      </c>
    </row>
    <row r="51" spans="1:5" ht="20.25" customHeight="1">
      <c r="A51" s="50" t="s">
        <v>143</v>
      </c>
      <c r="B51" s="7" t="s">
        <v>150</v>
      </c>
      <c r="C51" s="24">
        <v>0</v>
      </c>
      <c r="D51" s="24"/>
      <c r="E51" s="24"/>
    </row>
    <row r="52" spans="1:5" s="1" customFormat="1" ht="20.25" customHeight="1">
      <c r="A52" s="58" t="s">
        <v>144</v>
      </c>
      <c r="B52" s="8" t="s">
        <v>151</v>
      </c>
      <c r="C52" s="28">
        <f>SUM(C48:C51)</f>
        <v>917456</v>
      </c>
      <c r="D52" s="28">
        <f>SUM(D48:D51)</f>
        <v>3841415</v>
      </c>
      <c r="E52" s="28">
        <f>SUM(E48:E51)</f>
        <v>3026678</v>
      </c>
    </row>
    <row r="53" spans="1:5" s="42" customFormat="1" ht="20.25" customHeight="1">
      <c r="A53" s="58" t="s">
        <v>145</v>
      </c>
      <c r="B53" s="37" t="s">
        <v>152</v>
      </c>
      <c r="C53" s="38">
        <f>C52+C42</f>
        <v>4854307</v>
      </c>
      <c r="D53" s="38">
        <f>D52+D42</f>
        <v>8821615</v>
      </c>
      <c r="E53" s="38">
        <f>E52+E42</f>
        <v>7980910</v>
      </c>
    </row>
    <row r="54" spans="1:5" ht="20.25" customHeight="1">
      <c r="A54" s="59" t="s">
        <v>147</v>
      </c>
      <c r="B54" s="7" t="s">
        <v>49</v>
      </c>
      <c r="C54" s="24">
        <v>0</v>
      </c>
      <c r="D54" s="24">
        <v>150170</v>
      </c>
      <c r="E54" s="24">
        <v>305885</v>
      </c>
    </row>
    <row r="55" spans="1:5" ht="20.25" customHeight="1">
      <c r="A55" s="59" t="s">
        <v>153</v>
      </c>
      <c r="B55" s="7" t="s">
        <v>156</v>
      </c>
      <c r="C55" s="24">
        <v>0</v>
      </c>
      <c r="D55" s="24">
        <v>0</v>
      </c>
      <c r="E55" s="24">
        <v>0</v>
      </c>
    </row>
    <row r="56" spans="1:5" ht="20.25" customHeight="1">
      <c r="A56" s="59" t="s">
        <v>154</v>
      </c>
      <c r="B56" s="7" t="s">
        <v>50</v>
      </c>
      <c r="C56" s="24">
        <v>0</v>
      </c>
      <c r="D56" s="24">
        <v>0</v>
      </c>
      <c r="E56" s="24">
        <v>2987283</v>
      </c>
    </row>
    <row r="57" spans="1:5" s="5" customFormat="1" ht="20.25" customHeight="1">
      <c r="A57" s="41" t="s">
        <v>155</v>
      </c>
      <c r="B57" s="60" t="s">
        <v>157</v>
      </c>
      <c r="C57" s="61">
        <f>SUM(C53:C56)</f>
        <v>4854307</v>
      </c>
      <c r="D57" s="61">
        <f>SUM(D53:D56)</f>
        <v>8971785</v>
      </c>
      <c r="E57" s="61">
        <f>SUM(E53:E56)</f>
        <v>11274078</v>
      </c>
    </row>
    <row r="58" spans="1:5" ht="18" customHeight="1">
      <c r="A58" s="12"/>
      <c r="B58" s="12"/>
      <c r="C58" s="26"/>
      <c r="D58" s="26"/>
      <c r="E58" s="26"/>
    </row>
    <row r="59" spans="1:5" ht="25.5">
      <c r="A59" s="17" t="s">
        <v>158</v>
      </c>
      <c r="B59" s="39" t="s">
        <v>162</v>
      </c>
      <c r="C59" s="24">
        <f>C42+C54-C18-C25</f>
        <v>-858589</v>
      </c>
      <c r="D59" s="24">
        <f>D42+D54-D18-D25</f>
        <v>-3375758</v>
      </c>
      <c r="E59" s="24">
        <f>E42+E54-E18-E25</f>
        <v>769992</v>
      </c>
    </row>
    <row r="60" spans="1:5" ht="19.5" customHeight="1">
      <c r="A60" s="17" t="s">
        <v>159</v>
      </c>
      <c r="B60" s="7" t="s">
        <v>165</v>
      </c>
      <c r="C60" s="24">
        <f>C52-C23</f>
        <v>858589</v>
      </c>
      <c r="D60" s="24">
        <f>D52-D23</f>
        <v>3375758</v>
      </c>
      <c r="E60" s="24">
        <f>E52-E23</f>
        <v>2561021</v>
      </c>
    </row>
    <row r="61" spans="1:5" ht="30" customHeight="1">
      <c r="A61" s="17" t="s">
        <v>160</v>
      </c>
      <c r="B61" s="21" t="s">
        <v>163</v>
      </c>
      <c r="C61" s="24">
        <f aca="true" t="shared" si="0" ref="C61:E62">C55-C26</f>
        <v>0</v>
      </c>
      <c r="D61" s="24">
        <f t="shared" si="0"/>
        <v>0</v>
      </c>
      <c r="E61" s="24">
        <f t="shared" si="0"/>
        <v>0</v>
      </c>
    </row>
    <row r="62" spans="1:5" ht="25.5">
      <c r="A62" s="17" t="s">
        <v>161</v>
      </c>
      <c r="B62" s="21" t="s">
        <v>164</v>
      </c>
      <c r="C62" s="24">
        <f t="shared" si="0"/>
        <v>0</v>
      </c>
      <c r="D62" s="24">
        <f t="shared" si="0"/>
        <v>0</v>
      </c>
      <c r="E62" s="24">
        <f t="shared" si="0"/>
        <v>-27919</v>
      </c>
    </row>
    <row r="83" ht="12.75">
      <c r="E83" t="s">
        <v>76</v>
      </c>
    </row>
  </sheetData>
  <sheetProtection/>
  <mergeCells count="1">
    <mergeCell ref="A44:E4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36" sqref="A1:G36"/>
    </sheetView>
  </sheetViews>
  <sheetFormatPr defaultColWidth="9.00390625" defaultRowHeight="12.75"/>
  <cols>
    <col min="1" max="1" width="32.75390625" style="0" customWidth="1"/>
    <col min="2" max="2" width="16.00390625" style="0" customWidth="1"/>
    <col min="3" max="3" width="15.25390625" style="0" customWidth="1"/>
    <col min="4" max="4" width="17.75390625" style="0" customWidth="1"/>
    <col min="5" max="5" width="14.75390625" style="0" customWidth="1"/>
    <col min="6" max="6" width="14.125" style="0" customWidth="1"/>
    <col min="7" max="7" width="17.125" style="0" customWidth="1"/>
  </cols>
  <sheetData>
    <row r="1" spans="6:7" ht="12.75">
      <c r="F1" s="42"/>
      <c r="G1" t="s">
        <v>168</v>
      </c>
    </row>
    <row r="2" spans="1:7" ht="18">
      <c r="A2" s="4" t="s">
        <v>51</v>
      </c>
      <c r="B2" s="4"/>
      <c r="C2" s="4"/>
      <c r="D2" s="4"/>
      <c r="E2" s="4"/>
      <c r="F2" s="4"/>
      <c r="G2" s="4"/>
    </row>
    <row r="3" spans="1:7" ht="18">
      <c r="A3" s="4"/>
      <c r="B3" s="4"/>
      <c r="C3" s="4"/>
      <c r="D3" s="4"/>
      <c r="E3" s="4"/>
      <c r="F3" s="4"/>
      <c r="G3" s="4"/>
    </row>
    <row r="4" spans="1:7" ht="18">
      <c r="A4" s="4"/>
      <c r="B4" s="4"/>
      <c r="C4" s="4"/>
      <c r="D4" s="4"/>
      <c r="E4" s="4"/>
      <c r="F4" s="4"/>
      <c r="G4" s="4"/>
    </row>
    <row r="5" spans="6:7" ht="12.75">
      <c r="F5" s="3" t="s">
        <v>1</v>
      </c>
      <c r="G5" s="3"/>
    </row>
    <row r="6" spans="1:7" s="2" customFormat="1" ht="38.25">
      <c r="A6" s="20" t="s">
        <v>35</v>
      </c>
      <c r="B6" s="6" t="s">
        <v>77</v>
      </c>
      <c r="C6" s="6" t="s">
        <v>7</v>
      </c>
      <c r="D6" s="6" t="s">
        <v>52</v>
      </c>
      <c r="E6" s="6" t="s">
        <v>53</v>
      </c>
      <c r="F6" s="47" t="s">
        <v>7</v>
      </c>
      <c r="G6" s="6" t="s">
        <v>54</v>
      </c>
    </row>
    <row r="7" spans="1:7" ht="12.75">
      <c r="A7" s="10"/>
      <c r="B7" s="10"/>
      <c r="C7" s="19"/>
      <c r="D7" s="10"/>
      <c r="E7" s="43"/>
      <c r="F7" s="49"/>
      <c r="G7" s="45"/>
    </row>
    <row r="8" spans="1:7" ht="12.75">
      <c r="A8" s="10" t="s">
        <v>55</v>
      </c>
      <c r="B8" s="44">
        <v>146384</v>
      </c>
      <c r="C8" s="48">
        <v>0</v>
      </c>
      <c r="D8" s="46">
        <f>B8+C8</f>
        <v>146384</v>
      </c>
      <c r="E8" s="44">
        <v>3143593</v>
      </c>
      <c r="F8" s="48"/>
      <c r="G8" s="46">
        <f>SUM(E8:F8)</f>
        <v>3143593</v>
      </c>
    </row>
    <row r="9" spans="1:7" ht="38.25">
      <c r="A9" s="21" t="s">
        <v>56</v>
      </c>
      <c r="B9" s="24">
        <v>-214403</v>
      </c>
      <c r="C9" s="48">
        <v>0</v>
      </c>
      <c r="D9" s="26">
        <f>B9+C9</f>
        <v>-214403</v>
      </c>
      <c r="E9" s="24">
        <v>-193724</v>
      </c>
      <c r="F9" s="48"/>
      <c r="G9" s="46">
        <f>SUM(E9:F9)</f>
        <v>-193724</v>
      </c>
    </row>
    <row r="10" spans="1:7" ht="25.5">
      <c r="A10" s="22" t="s">
        <v>57</v>
      </c>
      <c r="B10" s="24">
        <v>-258405</v>
      </c>
      <c r="C10" s="36">
        <v>0</v>
      </c>
      <c r="D10" s="26">
        <f>B10+C10</f>
        <v>-258405</v>
      </c>
      <c r="E10" s="24">
        <v>-306119</v>
      </c>
      <c r="F10" s="36"/>
      <c r="G10" s="46">
        <f>SUM(E10:F10)</f>
        <v>-306119</v>
      </c>
    </row>
    <row r="11" spans="1:7" ht="25.5">
      <c r="A11" s="21" t="s">
        <v>58</v>
      </c>
      <c r="B11" s="24">
        <v>0</v>
      </c>
      <c r="C11" s="36">
        <v>0</v>
      </c>
      <c r="D11" s="24">
        <v>0</v>
      </c>
      <c r="E11" s="24"/>
      <c r="F11" s="36">
        <v>0</v>
      </c>
      <c r="G11" s="26">
        <f>E11+F11</f>
        <v>0</v>
      </c>
    </row>
    <row r="12" spans="1:7" ht="25.5">
      <c r="A12" s="21" t="s">
        <v>59</v>
      </c>
      <c r="B12" s="24">
        <f>B8+B9-B10</f>
        <v>190386</v>
      </c>
      <c r="C12" s="36">
        <f>C8+C9-C10</f>
        <v>0</v>
      </c>
      <c r="D12" s="24">
        <f>D8+D9-D10</f>
        <v>190386</v>
      </c>
      <c r="E12" s="24">
        <f>E8+E9-E10</f>
        <v>3255988</v>
      </c>
      <c r="F12" s="36">
        <v>0</v>
      </c>
      <c r="G12" s="26">
        <f>E12+F12</f>
        <v>3255988</v>
      </c>
    </row>
    <row r="13" spans="1:7" ht="25.5">
      <c r="A13" s="21" t="s">
        <v>60</v>
      </c>
      <c r="B13" s="24">
        <v>-147274</v>
      </c>
      <c r="C13" s="36">
        <v>0</v>
      </c>
      <c r="D13" s="26">
        <f>B13+C13</f>
        <v>-147274</v>
      </c>
      <c r="E13" s="24">
        <v>27538</v>
      </c>
      <c r="F13" s="36">
        <v>0</v>
      </c>
      <c r="G13" s="26">
        <f>E13+F13</f>
        <v>27538</v>
      </c>
    </row>
    <row r="14" spans="1:7" ht="25.5">
      <c r="A14" s="21" t="s">
        <v>61</v>
      </c>
      <c r="B14" s="24">
        <v>0</v>
      </c>
      <c r="C14" s="36">
        <v>0</v>
      </c>
      <c r="D14" s="24">
        <v>0</v>
      </c>
      <c r="E14" s="24">
        <v>0</v>
      </c>
      <c r="F14" s="36">
        <v>0</v>
      </c>
      <c r="G14" s="24">
        <v>0</v>
      </c>
    </row>
    <row r="15" spans="1:7" ht="25.5">
      <c r="A15" s="21" t="s">
        <v>62</v>
      </c>
      <c r="B15" s="24">
        <v>0</v>
      </c>
      <c r="C15" s="36">
        <v>0</v>
      </c>
      <c r="D15" s="24">
        <v>0</v>
      </c>
      <c r="E15" s="24">
        <v>0</v>
      </c>
      <c r="F15" s="36">
        <v>0</v>
      </c>
      <c r="G15" s="24">
        <v>0</v>
      </c>
    </row>
    <row r="16" spans="1:7" ht="25.5">
      <c r="A16" s="21" t="s">
        <v>63</v>
      </c>
      <c r="B16" s="24">
        <v>0</v>
      </c>
      <c r="C16" s="36">
        <v>0</v>
      </c>
      <c r="D16" s="24">
        <v>0</v>
      </c>
      <c r="E16" s="24">
        <v>0</v>
      </c>
      <c r="F16" s="36">
        <v>0</v>
      </c>
      <c r="G16" s="24">
        <v>0</v>
      </c>
    </row>
    <row r="17" spans="1:7" ht="20.25" customHeight="1">
      <c r="A17" s="7" t="s">
        <v>85</v>
      </c>
      <c r="B17" s="24">
        <f>B12+B13+B14</f>
        <v>43112</v>
      </c>
      <c r="C17" s="36">
        <f>C12+C13</f>
        <v>0</v>
      </c>
      <c r="D17" s="24">
        <f>D12+D13</f>
        <v>43112</v>
      </c>
      <c r="E17" s="24">
        <f>E12+E13+E14</f>
        <v>3283526</v>
      </c>
      <c r="F17" s="36">
        <f>F12+F13</f>
        <v>0</v>
      </c>
      <c r="G17" s="24">
        <f>G12+G13</f>
        <v>3283526</v>
      </c>
    </row>
    <row r="18" spans="1:7" ht="25.5">
      <c r="A18" s="21" t="s">
        <v>64</v>
      </c>
      <c r="B18" s="24">
        <v>0</v>
      </c>
      <c r="C18" s="36">
        <v>0</v>
      </c>
      <c r="D18" s="24">
        <f>SUM(B18:C18)</f>
        <v>0</v>
      </c>
      <c r="E18" s="24">
        <v>7273</v>
      </c>
      <c r="F18" s="36">
        <v>0</v>
      </c>
      <c r="G18" s="24">
        <f>SUM(E18:F18)</f>
        <v>7273</v>
      </c>
    </row>
    <row r="19" spans="1:7" ht="25.5">
      <c r="A19" s="21" t="s">
        <v>88</v>
      </c>
      <c r="B19" s="24">
        <v>79377</v>
      </c>
      <c r="C19" s="36">
        <v>0</v>
      </c>
      <c r="D19" s="24">
        <f>SUM(B19:C19)</f>
        <v>79377</v>
      </c>
      <c r="E19" s="24">
        <v>3276253</v>
      </c>
      <c r="F19" s="36">
        <v>0</v>
      </c>
      <c r="G19" s="24">
        <f>SUM(E19:F19)</f>
        <v>3276253</v>
      </c>
    </row>
    <row r="20" spans="1:7" ht="12.75">
      <c r="A20" s="21" t="s">
        <v>89</v>
      </c>
      <c r="B20" s="24">
        <v>0</v>
      </c>
      <c r="C20" s="36">
        <v>0</v>
      </c>
      <c r="D20" s="24">
        <f>SUM(B20:C20)</f>
        <v>0</v>
      </c>
      <c r="E20" s="24">
        <v>0</v>
      </c>
      <c r="F20" s="36">
        <v>0</v>
      </c>
      <c r="G20" s="24">
        <f>SUM(E20:F20)</f>
        <v>0</v>
      </c>
    </row>
    <row r="22" ht="12.75">
      <c r="G22" t="s">
        <v>169</v>
      </c>
    </row>
    <row r="24" spans="1:7" ht="18">
      <c r="A24" s="4" t="s">
        <v>65</v>
      </c>
      <c r="B24" s="4"/>
      <c r="C24" s="4"/>
      <c r="D24" s="4"/>
      <c r="E24" s="4"/>
      <c r="F24" s="4"/>
      <c r="G24" s="4"/>
    </row>
    <row r="25" spans="1:7" ht="18">
      <c r="A25" s="4"/>
      <c r="B25" s="4"/>
      <c r="C25" s="4"/>
      <c r="D25" s="4"/>
      <c r="E25" s="4"/>
      <c r="F25" s="4"/>
      <c r="G25" s="4"/>
    </row>
    <row r="26" spans="6:7" ht="12.75">
      <c r="F26" s="3" t="s">
        <v>1</v>
      </c>
      <c r="G26" s="3"/>
    </row>
    <row r="27" spans="1:7" s="2" customFormat="1" ht="38.25">
      <c r="A27" s="20" t="s">
        <v>35</v>
      </c>
      <c r="B27" s="6" t="s">
        <v>77</v>
      </c>
      <c r="C27" s="6" t="s">
        <v>7</v>
      </c>
      <c r="D27" s="6" t="s">
        <v>52</v>
      </c>
      <c r="E27" s="6" t="s">
        <v>53</v>
      </c>
      <c r="F27" s="6" t="s">
        <v>7</v>
      </c>
      <c r="G27" s="6" t="s">
        <v>54</v>
      </c>
    </row>
    <row r="28" spans="1:7" ht="25.5">
      <c r="A28" s="23" t="s">
        <v>78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25.5">
      <c r="A29" s="21" t="s">
        <v>79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ht="25.5">
      <c r="A30" s="21" t="s">
        <v>80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25.5">
      <c r="A31" s="21" t="s">
        <v>81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ht="38.25">
      <c r="A32" s="21" t="s">
        <v>82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ht="38.25">
      <c r="A33" s="21" t="s">
        <v>83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ht="38.25">
      <c r="A34" s="21" t="s">
        <v>84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24.75" customHeight="1">
      <c r="A35" s="21" t="s">
        <v>90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24" customHeight="1">
      <c r="A36" s="7" t="s">
        <v>91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8.375" style="0" customWidth="1"/>
    <col min="2" max="2" width="7.25390625" style="0" customWidth="1"/>
    <col min="3" max="3" width="11.25390625" style="0" customWidth="1"/>
    <col min="4" max="4" width="6.875" style="0" customWidth="1"/>
    <col min="5" max="6" width="7.00390625" style="0" customWidth="1"/>
    <col min="7" max="7" width="11.00390625" style="0" customWidth="1"/>
    <col min="8" max="8" width="7.75390625" style="0" customWidth="1"/>
    <col min="9" max="9" width="8.25390625" style="0" customWidth="1"/>
    <col min="10" max="10" width="12.00390625" style="0" customWidth="1"/>
    <col min="11" max="11" width="9.625" style="0" customWidth="1"/>
    <col min="12" max="12" width="10.875" style="0" customWidth="1"/>
    <col min="13" max="13" width="14.25390625" style="0" customWidth="1"/>
    <col min="14" max="16384" width="9.125" style="9" customWidth="1"/>
  </cols>
  <sheetData>
    <row r="1" spans="1:13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57" s="33" customFormat="1" ht="60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13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4.00390625" style="0" customWidth="1"/>
    <col min="2" max="2" width="14.375" style="0" customWidth="1"/>
    <col min="3" max="3" width="14.25390625" style="0" customWidth="1"/>
    <col min="4" max="4" width="13.75390625" style="0" customWidth="1"/>
    <col min="5" max="5" width="15.125" style="0" customWidth="1"/>
  </cols>
  <sheetData>
    <row r="9" s="1" customFormat="1" ht="12.75"/>
    <row r="22" s="1" customFormat="1" ht="12.75"/>
    <row r="29" s="1" customFormat="1" ht="12.75"/>
    <row r="37" s="1" customFormat="1" ht="12.75"/>
    <row r="39" s="1" customFormat="1" ht="12.75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P.H. Mezőkövesd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Marcsi</dc:creator>
  <cp:keywords/>
  <dc:description/>
  <cp:lastModifiedBy>Mezőkövesd</cp:lastModifiedBy>
  <cp:lastPrinted>2009-03-19T08:09:05Z</cp:lastPrinted>
  <dcterms:created xsi:type="dcterms:W3CDTF">2000-03-13T11:48:32Z</dcterms:created>
  <dcterms:modified xsi:type="dcterms:W3CDTF">2009-03-19T08:10:00Z</dcterms:modified>
  <cp:category/>
  <cp:version/>
  <cp:contentType/>
  <cp:contentStatus/>
</cp:coreProperties>
</file>