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2"/>
  </bookViews>
  <sheets>
    <sheet name="Mérleg" sheetId="1" r:id="rId1"/>
    <sheet name="Pénzforg." sheetId="2" r:id="rId2"/>
    <sheet name="Pénzm." sheetId="3" r:id="rId3"/>
    <sheet name="vállalk.m." sheetId="4" r:id="rId4"/>
    <sheet name="Munka5" sheetId="5" r:id="rId5"/>
    <sheet name="Munka7" sheetId="6" r:id="rId6"/>
    <sheet name="Munka6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<sst xmlns="http://schemas.openxmlformats.org/spreadsheetml/2006/main" count="223" uniqueCount="197">
  <si>
    <t>ezer Ft-ban</t>
  </si>
  <si>
    <t>M e g n e v e z é s                                            E S Z K Ö Z Ö K</t>
  </si>
  <si>
    <t>Előző évi        ktgv-i besz. záró adatai</t>
  </si>
  <si>
    <t>Auditálási eltérések        /+ -/</t>
  </si>
  <si>
    <t>Előző évi auditált egysz.besz.        záró adatai</t>
  </si>
  <si>
    <t>Tárgyévi        ktgv-i besz.záró adatai</t>
  </si>
  <si>
    <t>Auditálási eltérések /+ -/</t>
  </si>
  <si>
    <t>Tárgyévi auditált egysz.beszámoló záró adatai</t>
  </si>
  <si>
    <t xml:space="preserve">     I.    Immateriális javak</t>
  </si>
  <si>
    <t xml:space="preserve">     II.   Tárgyi eszközök</t>
  </si>
  <si>
    <t xml:space="preserve">     III.  Befektetett pü.eszk</t>
  </si>
  <si>
    <t xml:space="preserve">     IV. Üzemeltetésre, kezelésre átad.eszk.</t>
  </si>
  <si>
    <t>B.  FORGÓESZKÖZÖK</t>
  </si>
  <si>
    <t xml:space="preserve">     I.    Készletek</t>
  </si>
  <si>
    <t xml:space="preserve">     II.   Követelések</t>
  </si>
  <si>
    <t xml:space="preserve">     III.  Értékpapírok</t>
  </si>
  <si>
    <t xml:space="preserve">     IV. Pénzeszközök</t>
  </si>
  <si>
    <t xml:space="preserve">     V.  Egyéb aktív pü. elsz.</t>
  </si>
  <si>
    <t>ESZKÖZÖK   ÖSSZESEN</t>
  </si>
  <si>
    <t>M e g n e v e z é s                                            F O R R Á S O K</t>
  </si>
  <si>
    <t xml:space="preserve">      2. Tőkeváltozások</t>
  </si>
  <si>
    <t xml:space="preserve">      I.  Költségvetési tartalékok</t>
  </si>
  <si>
    <t xml:space="preserve">      II. Vállalkozási tartalékok</t>
  </si>
  <si>
    <t xml:space="preserve">      I.   Hosszú lejáratú kötelezettségek</t>
  </si>
  <si>
    <t xml:space="preserve">      II.  Rövid lejáratú kötelezettségek</t>
  </si>
  <si>
    <t xml:space="preserve">      III. Egyéb passzív pü-i elszámolások</t>
  </si>
  <si>
    <t>FORRÁSOK   ÖSSZESEN</t>
  </si>
  <si>
    <t>S.sz.</t>
  </si>
  <si>
    <t>M e g n e v e z é s</t>
  </si>
  <si>
    <t>Eredeti ei.</t>
  </si>
  <si>
    <t>Mód. ei.</t>
  </si>
  <si>
    <t>Teljesítés</t>
  </si>
  <si>
    <t>Személyi juttatások</t>
  </si>
  <si>
    <t>Munkaadókat terhelő járulékok</t>
  </si>
  <si>
    <t>Ellátottak juttatásai</t>
  </si>
  <si>
    <t>Felújítás</t>
  </si>
  <si>
    <t>Felhalmozási kiadás</t>
  </si>
  <si>
    <t>Pénzforgalom nélküli kiadások</t>
  </si>
  <si>
    <t>Kiegyenlítő, függő,átfutó kiadás össz.</t>
  </si>
  <si>
    <t>Felhalmozási és tőke jellegű bevételek</t>
  </si>
  <si>
    <t>Pénzforgalom nélküli bevételek</t>
  </si>
  <si>
    <t>Előző évi auditált          egysz.besz. záró adatai</t>
  </si>
  <si>
    <t>Tárgyévi ktgv-i besz. záró adatai</t>
  </si>
  <si>
    <t>Tárgyév auditált egysz.beszámoló záró adatai</t>
  </si>
  <si>
    <t>1. Záró pénzkészlet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</si>
  <si>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</si>
  <si>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</si>
  <si>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</si>
  <si>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</si>
  <si>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</si>
  <si>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</si>
  <si>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</si>
  <si>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</si>
  <si>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</si>
  <si>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</si>
  <si>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 xml:space="preserve"> </t>
  </si>
  <si>
    <t>Előző évi ktgv-i besz.záró adatai</t>
  </si>
  <si>
    <t xml:space="preserve">Finanszírozási kiadások összesen: </t>
  </si>
  <si>
    <t xml:space="preserve">      3. Értékelési tartalék</t>
  </si>
  <si>
    <t>Működési célú támog. ért. kiad, egyéb támog.</t>
  </si>
  <si>
    <t>Felhalm.célú támogatásért. kiad., egyéb támog.</t>
  </si>
  <si>
    <t>Államházt.kívülre végleges műk. pénzeszk.átad.</t>
  </si>
  <si>
    <t>Államházt.kívülre végleges felhalm.pénzeszk.átad.</t>
  </si>
  <si>
    <t>Hosszú lejáratú kölcsönök nyújtása</t>
  </si>
  <si>
    <t xml:space="preserve">12. </t>
  </si>
  <si>
    <t>Rövid lejáratú kölcsönök nyújtása</t>
  </si>
  <si>
    <t>14.</t>
  </si>
  <si>
    <t>Hosszú lejáratú hitelek</t>
  </si>
  <si>
    <t>15.</t>
  </si>
  <si>
    <t>Rövid lejáratú hitelek</t>
  </si>
  <si>
    <t>16.</t>
  </si>
  <si>
    <t>Tartós hitelviszonyt megtest. értékp. kiadásai</t>
  </si>
  <si>
    <t>17.</t>
  </si>
  <si>
    <t>Forgatási célú hitelviszonyt megt.értékp.kiadásai</t>
  </si>
  <si>
    <t>18.</t>
  </si>
  <si>
    <t>19.</t>
  </si>
  <si>
    <t>20.</t>
  </si>
  <si>
    <t>22.</t>
  </si>
  <si>
    <t>21.</t>
  </si>
  <si>
    <t>23.</t>
  </si>
  <si>
    <t>Kiadások összesen /19+...+22/</t>
  </si>
  <si>
    <t>24.</t>
  </si>
  <si>
    <t>25.</t>
  </si>
  <si>
    <t>26.</t>
  </si>
  <si>
    <t>Működési célú támog.ért.bevételek, egyéb tám.</t>
  </si>
  <si>
    <t>27.</t>
  </si>
  <si>
    <t>Államházt. kívülről végl. műk.pénzátvétel</t>
  </si>
  <si>
    <t>28.</t>
  </si>
  <si>
    <t>29.</t>
  </si>
  <si>
    <t>28-ból önkorm.sajátos felhalm. és tőke bev.</t>
  </si>
  <si>
    <t>30.</t>
  </si>
  <si>
    <t>Felhalm-i célú támog.ért.bevételek, egyéb tám.</t>
  </si>
  <si>
    <t>31.</t>
  </si>
  <si>
    <t>Államházt. kívülről végl. felhalm.pénzátvétel</t>
  </si>
  <si>
    <t>34.</t>
  </si>
  <si>
    <t>32.</t>
  </si>
  <si>
    <t>Támogatások, kiegészítések</t>
  </si>
  <si>
    <t>33.</t>
  </si>
  <si>
    <t>32-ből Önormányzatok költségvetési támog.</t>
  </si>
  <si>
    <t>Hosszú lejáratú kölcsönök visszatérülése</t>
  </si>
  <si>
    <t>35.</t>
  </si>
  <si>
    <t>Rövid lejáratú kölcsönök visszatérülése</t>
  </si>
  <si>
    <t>36.</t>
  </si>
  <si>
    <t>Költségvetési pénforg. bevételek összesen: (24+…+28+30+31+32+34+35)</t>
  </si>
  <si>
    <t>37.</t>
  </si>
  <si>
    <t>38.</t>
  </si>
  <si>
    <t>39.</t>
  </si>
  <si>
    <t>40.</t>
  </si>
  <si>
    <t>41.</t>
  </si>
  <si>
    <t>42.</t>
  </si>
  <si>
    <t>Hosszú lejáratú hitelek felvétele</t>
  </si>
  <si>
    <t>43.</t>
  </si>
  <si>
    <t>Rövid lejáratú hitelek felvétele</t>
  </si>
  <si>
    <t>Tartós hitelviszonyt megtest. értékpapír bev.</t>
  </si>
  <si>
    <t>Forgtási célú hitelviszonyt megt.értékpapír bev.</t>
  </si>
  <si>
    <t>44.</t>
  </si>
  <si>
    <t>45.</t>
  </si>
  <si>
    <t>46.</t>
  </si>
  <si>
    <t>47.</t>
  </si>
  <si>
    <t>48.</t>
  </si>
  <si>
    <t>49.</t>
  </si>
  <si>
    <t>50.</t>
  </si>
  <si>
    <t>1. Sz. melléklet</t>
  </si>
  <si>
    <t>2.sz.melléklet</t>
  </si>
  <si>
    <t>3.sz. melléklet</t>
  </si>
  <si>
    <t>Dologi és egyéb folyó kiadások</t>
  </si>
  <si>
    <t>2. Forgatási célú pénzügyi műv, egyenlege</t>
  </si>
  <si>
    <t>3. Egyéb aktív és passzív pü-i elszám. összevont záróegyenlege /+, -/</t>
  </si>
  <si>
    <t>4. Előző év/ek/ben képzett tartalékok               maradványa / - /</t>
  </si>
  <si>
    <t>5. Vállalkozási tevékenység pénzforg. eredménye / - /</t>
  </si>
  <si>
    <t>7. Finanszírozásból származó korrekciók /+, -/</t>
  </si>
  <si>
    <t>8. Pénzmaradványt terhelő elvonások /+, -/</t>
  </si>
  <si>
    <t>9. Költségvetési pénzmaradvány (6+7+8)</t>
  </si>
  <si>
    <t>10. Vállalkozási tev.eredményéből alaptev.ellát.-ra felhasznált összeg</t>
  </si>
  <si>
    <t>11. Ktgv-i pénzmaradványt külön jog-        szabály alapján módosító tétel /+, -/</t>
  </si>
  <si>
    <t>13. 12-ből egészségbizt.alapból folyósított pénzeszk.maradv. -</t>
  </si>
  <si>
    <t>14. 12-ből kötelezettséggel terhelt pénzmaradvány</t>
  </si>
  <si>
    <t>15. 12-ből szabad pénzmaradvány</t>
  </si>
  <si>
    <r>
      <t>6. Tárgyévi helyesbített pénzmaradvány /1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2+-3-4-5/</t>
    </r>
  </si>
  <si>
    <r>
      <t xml:space="preserve">A.  </t>
    </r>
    <r>
      <rPr>
        <b/>
        <u val="single"/>
        <sz val="12"/>
        <rFont val="Times New Roman"/>
        <family val="1"/>
      </rPr>
      <t>BEFEKTETETT  ESZKÖZÖK</t>
    </r>
  </si>
  <si>
    <r>
      <t xml:space="preserve">D.  </t>
    </r>
    <r>
      <rPr>
        <b/>
        <u val="single"/>
        <sz val="12"/>
        <rFont val="Times New Roman"/>
        <family val="1"/>
      </rPr>
      <t>SAJÁT  TŐKE</t>
    </r>
  </si>
  <si>
    <r>
      <t xml:space="preserve">E.  </t>
    </r>
    <r>
      <rPr>
        <b/>
        <u val="single"/>
        <sz val="12"/>
        <rFont val="Times New Roman"/>
        <family val="1"/>
      </rPr>
      <t>TARTALÉKOK</t>
    </r>
  </si>
  <si>
    <r>
      <t xml:space="preserve">F.  </t>
    </r>
    <r>
      <rPr>
        <b/>
        <u val="single"/>
        <sz val="12"/>
        <rFont val="Times New Roman"/>
        <family val="1"/>
      </rPr>
      <t>KÖTELEZETTSÉGEK</t>
    </r>
  </si>
  <si>
    <t>15-ből likvid hitelek kiadásai</t>
  </si>
  <si>
    <t>38-ból likvid hitelek bevétele</t>
  </si>
  <si>
    <t>Pénzforgalmi bevételek (36+42)</t>
  </si>
  <si>
    <t>Kiegyenlítő, átfutó, függő bevételek</t>
  </si>
  <si>
    <t>Bevételek összesen /43+….+46/</t>
  </si>
  <si>
    <t>Pénzforgalmi költségvetési bevételek és kiadások különbsége (36-13) [költségvetési hiány (-), költségvetési többlet (+)]</t>
  </si>
  <si>
    <t xml:space="preserve">Vállalkozási tevékenység  működési célú bevételei </t>
  </si>
  <si>
    <t>2.</t>
  </si>
  <si>
    <t xml:space="preserve">Vállalkozási tevékenység felhalmozási célú bevételei </t>
  </si>
  <si>
    <t>3.</t>
  </si>
  <si>
    <t>A.</t>
  </si>
  <si>
    <t xml:space="preserve">Vállalkozási tevékenység működési célú kiadásai </t>
  </si>
  <si>
    <t xml:space="preserve">5. </t>
  </si>
  <si>
    <t xml:space="preserve">Vállalkozási tevékenység felhalmozási célú kiadásai </t>
  </si>
  <si>
    <t xml:space="preserve">6. </t>
  </si>
  <si>
    <t>B.</t>
  </si>
  <si>
    <t>C.</t>
  </si>
  <si>
    <t>Vállalkozási tevékenység pénzforgalmi maradványa (A-B)</t>
  </si>
  <si>
    <t xml:space="preserve">Vállalkozási tevékenységet terhelő értékcsökkenési leírás </t>
  </si>
  <si>
    <t xml:space="preserve">Alaptevékenység ellátására felhasznált és felhasználni tervezett vállalkozási maradvány </t>
  </si>
  <si>
    <t xml:space="preserve">Pénzforgalmi maradványt külön jogszabály alapján módosító egyéb tétel </t>
  </si>
  <si>
    <t>D.</t>
  </si>
  <si>
    <t>E.</t>
  </si>
  <si>
    <t xml:space="preserve">Vállakozási tevékenységet terhelő befizetési kötelezettség </t>
  </si>
  <si>
    <t>F.</t>
  </si>
  <si>
    <t>Sor-szám</t>
  </si>
  <si>
    <t xml:space="preserve">Megnevezés </t>
  </si>
  <si>
    <t xml:space="preserve">4. számú  melléklet </t>
  </si>
  <si>
    <t xml:space="preserve">Ezer forintban </t>
  </si>
  <si>
    <t>Tárgyévi auditált egyszerűsített beszámoló záró adatai</t>
  </si>
  <si>
    <r>
      <t>Auditálási eltérések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) </t>
    </r>
  </si>
  <si>
    <r>
      <t>Vállalkozási tevékenység módosított pénzforgalmi vállalkozási maradványa              (C-7-8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9)</t>
    </r>
  </si>
  <si>
    <t>Előző évi költség-vetési beszámoló záró adata</t>
  </si>
  <si>
    <t>Előző évi auditált egyszerűsí-tett beszámoló záró adatai</t>
  </si>
  <si>
    <t xml:space="preserve">Tárgyévi költség-vetési beszámoló </t>
  </si>
  <si>
    <t>Vállalkozási tartalékba helyezhető összeg                 (C-8-9-E)</t>
  </si>
  <si>
    <r>
      <t>Vállalkozási tevékenység szakfeladaton elszámolt bevételei (1+2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3) </t>
    </r>
  </si>
  <si>
    <t xml:space="preserve">Vállalkozási maradványban figyelembe vehető finaszírozási bevételek </t>
  </si>
  <si>
    <t>Vállalkozási maradványban figyelembe vehető finaszírozási kiadások</t>
  </si>
  <si>
    <r>
      <t>Vállalkozási tevékenység szakfeladaton elszámolt kiadások (4+5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6)</t>
    </r>
  </si>
  <si>
    <t>12. Módosított pénzm. /9-+10+11/</t>
  </si>
  <si>
    <t>Pénzügyi lízing tőketörlesztés miatti kiadások</t>
  </si>
  <si>
    <t>Pénzforgalmi kiadások /13+20/</t>
  </si>
  <si>
    <t>Költségvetési pénzforgalmi kiadások összesen: /01+…+12/</t>
  </si>
  <si>
    <t>Működési bevételek</t>
  </si>
  <si>
    <t>Finanszírozási bevételek(37+38+40+41)</t>
  </si>
  <si>
    <t xml:space="preserve">Finanszírozási műveletek eredménye (42-20) </t>
  </si>
  <si>
    <t>Aktív és passzív pénzügyi műveletek eredménye (45-23)</t>
  </si>
  <si>
    <t>Igénybe vett tartalékokkal korrigált költségvetési bevételek és kiadások különbsége (47+44-22) [költségvetési hiány (-), költségvetési többlet (+)]</t>
  </si>
  <si>
    <t>Egyszerűsített éves pénzforgalmi jelentés 2013. év</t>
  </si>
  <si>
    <t xml:space="preserve">      1. Tartós tőke</t>
  </si>
  <si>
    <t>Egyszerűsített  pénzmaradvány  kimutatás 2013. év</t>
  </si>
  <si>
    <t>Egyszerűsített vállalkozási maradvány-kimutatás 2013. év</t>
  </si>
  <si>
    <t>Egyszerűsített  mérleg 2013.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</si>
</sst>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\ &quot;Ft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3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9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2" sqref="A1:G22"/>
    </sheetView>
  </sheetViews>
  <sheetFormatPr defaultColWidth="9.00390625" defaultRowHeight="12.75"/>
  <cols>
    <col min="1" max="1" width="37.625" style="0" customWidth="1"/>
    <col min="2" max="2" width="13.875" style="0" customWidth="1"/>
    <col min="3" max="3" width="12.375" style="0" customWidth="1"/>
    <col min="4" max="4" width="13.625" style="0" customWidth="1"/>
    <col min="5" max="5" width="15.75390625" style="0" customWidth="1"/>
    <col min="6" max="6" width="16.875" style="0" customWidth="1"/>
    <col min="7" max="7" width="17.2539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122</v>
      </c>
    </row>
    <row r="2" spans="1:7" ht="18.75">
      <c r="A2" s="10" t="s">
        <v>196</v>
      </c>
      <c r="B2" s="10"/>
      <c r="C2" s="10"/>
      <c r="D2" s="10"/>
      <c r="E2" s="10"/>
      <c r="F2" s="10"/>
      <c r="G2" s="10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11" t="s">
        <v>0</v>
      </c>
      <c r="G5" s="11"/>
    </row>
    <row r="6" spans="1:7" s="2" customFormat="1" ht="51">
      <c r="A6" s="44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</row>
    <row r="7" spans="1:7" ht="20.25" customHeight="1">
      <c r="A7" s="15"/>
      <c r="B7" s="17"/>
      <c r="C7" s="17"/>
      <c r="D7" s="17"/>
      <c r="E7" s="17"/>
      <c r="F7" s="17"/>
      <c r="G7" s="17"/>
    </row>
    <row r="8" spans="1:7" s="1" customFormat="1" ht="20.25" customHeight="1">
      <c r="A8" s="45" t="s">
        <v>139</v>
      </c>
      <c r="B8" s="32">
        <f>B9+B10+B11+B12</f>
        <v>14619845</v>
      </c>
      <c r="C8" s="32">
        <f>C9+C10+C11+C12</f>
        <v>0</v>
      </c>
      <c r="D8" s="32">
        <f>SUM(B8:C8)</f>
        <v>14619845</v>
      </c>
      <c r="E8" s="32">
        <f>E9+E10+E11+E12</f>
        <v>16840384</v>
      </c>
      <c r="F8" s="32">
        <f>F9+F10+F11+F12</f>
        <v>0</v>
      </c>
      <c r="G8" s="32">
        <f>SUM(E8:F8)</f>
        <v>16840384</v>
      </c>
    </row>
    <row r="9" spans="1:7" ht="20.25" customHeight="1">
      <c r="A9" s="17" t="s">
        <v>8</v>
      </c>
      <c r="B9" s="25">
        <v>12999</v>
      </c>
      <c r="C9" s="25"/>
      <c r="D9" s="25">
        <f>C9+B9</f>
        <v>12999</v>
      </c>
      <c r="E9" s="25">
        <v>9708</v>
      </c>
      <c r="F9" s="25"/>
      <c r="G9" s="25">
        <f>SUM(E9:F9)</f>
        <v>9708</v>
      </c>
    </row>
    <row r="10" spans="1:7" ht="20.25" customHeight="1">
      <c r="A10" s="17" t="s">
        <v>9</v>
      </c>
      <c r="B10" s="25">
        <v>10012079</v>
      </c>
      <c r="C10" s="25"/>
      <c r="D10" s="25">
        <f>C10+B10</f>
        <v>10012079</v>
      </c>
      <c r="E10" s="25">
        <v>11421233</v>
      </c>
      <c r="F10" s="25"/>
      <c r="G10" s="25">
        <f>SUM(E10:F10)</f>
        <v>11421233</v>
      </c>
    </row>
    <row r="11" spans="1:7" ht="20.25" customHeight="1">
      <c r="A11" s="17" t="s">
        <v>10</v>
      </c>
      <c r="B11" s="25">
        <v>144813</v>
      </c>
      <c r="C11" s="25"/>
      <c r="D11" s="25">
        <f>C11+B11</f>
        <v>144813</v>
      </c>
      <c r="E11" s="25">
        <v>142723</v>
      </c>
      <c r="F11" s="25"/>
      <c r="G11" s="25">
        <f>SUM(E11:F11)</f>
        <v>142723</v>
      </c>
    </row>
    <row r="12" spans="1:7" ht="20.25" customHeight="1">
      <c r="A12" s="17" t="s">
        <v>11</v>
      </c>
      <c r="B12" s="25">
        <v>4449954</v>
      </c>
      <c r="C12" s="25"/>
      <c r="D12" s="25">
        <f>C12+B12</f>
        <v>4449954</v>
      </c>
      <c r="E12" s="25">
        <v>5266720</v>
      </c>
      <c r="F12" s="25"/>
      <c r="G12" s="25">
        <f>SUM(E12:F12)</f>
        <v>5266720</v>
      </c>
    </row>
    <row r="13" spans="1:7" ht="20.25" customHeight="1">
      <c r="A13" s="15"/>
      <c r="B13" s="30"/>
      <c r="C13" s="46"/>
      <c r="D13" s="30"/>
      <c r="E13" s="30"/>
      <c r="F13" s="46"/>
      <c r="G13" s="30"/>
    </row>
    <row r="14" spans="1:7" s="1" customFormat="1" ht="20.25" customHeight="1">
      <c r="A14" s="47" t="s">
        <v>12</v>
      </c>
      <c r="B14" s="48">
        <f>SUM(B15:B19)</f>
        <v>3686929</v>
      </c>
      <c r="C14" s="48">
        <f>SUM(C15:C19)</f>
        <v>0</v>
      </c>
      <c r="D14" s="49">
        <f>SUM(B14:C14)</f>
        <v>3686929</v>
      </c>
      <c r="E14" s="48">
        <f>SUM(E15:E19)</f>
        <v>2737440</v>
      </c>
      <c r="F14" s="48">
        <f>SUM(F15:F19)</f>
        <v>0</v>
      </c>
      <c r="G14" s="49">
        <f aca="true" t="shared" si="0" ref="G14:G19">SUM(E14:F14)</f>
        <v>2737440</v>
      </c>
    </row>
    <row r="15" spans="1:7" ht="20.25" customHeight="1">
      <c r="A15" s="17" t="s">
        <v>13</v>
      </c>
      <c r="B15" s="25">
        <v>13069</v>
      </c>
      <c r="C15" s="25"/>
      <c r="D15" s="25">
        <f>C15+B15</f>
        <v>13069</v>
      </c>
      <c r="E15" s="25">
        <v>12312</v>
      </c>
      <c r="F15" s="25"/>
      <c r="G15" s="25">
        <f t="shared" si="0"/>
        <v>12312</v>
      </c>
    </row>
    <row r="16" spans="1:7" ht="20.25" customHeight="1">
      <c r="A16" s="17" t="s">
        <v>14</v>
      </c>
      <c r="B16" s="25">
        <v>226762</v>
      </c>
      <c r="C16" s="25"/>
      <c r="D16" s="25">
        <f>C16+B16</f>
        <v>226762</v>
      </c>
      <c r="E16" s="25">
        <v>338800</v>
      </c>
      <c r="F16" s="25"/>
      <c r="G16" s="25">
        <f t="shared" si="0"/>
        <v>338800</v>
      </c>
    </row>
    <row r="17" spans="1:7" ht="20.25" customHeight="1">
      <c r="A17" s="17" t="s">
        <v>15</v>
      </c>
      <c r="B17" s="25">
        <v>0</v>
      </c>
      <c r="C17" s="25"/>
      <c r="D17" s="25">
        <f>C17+B17</f>
        <v>0</v>
      </c>
      <c r="E17" s="25">
        <v>0</v>
      </c>
      <c r="F17" s="25"/>
      <c r="G17" s="25">
        <f t="shared" si="0"/>
        <v>0</v>
      </c>
    </row>
    <row r="18" spans="1:7" ht="20.25" customHeight="1">
      <c r="A18" s="17" t="s">
        <v>16</v>
      </c>
      <c r="B18" s="25">
        <v>3418661</v>
      </c>
      <c r="C18" s="25"/>
      <c r="D18" s="25">
        <f>C18+B18</f>
        <v>3418661</v>
      </c>
      <c r="E18" s="25">
        <v>2353845</v>
      </c>
      <c r="F18" s="25"/>
      <c r="G18" s="25">
        <f t="shared" si="0"/>
        <v>2353845</v>
      </c>
    </row>
    <row r="19" spans="1:7" ht="20.25" customHeight="1">
      <c r="A19" s="17" t="s">
        <v>17</v>
      </c>
      <c r="B19" s="25">
        <v>28437</v>
      </c>
      <c r="C19" s="25"/>
      <c r="D19" s="25">
        <f>C19+B19</f>
        <v>28437</v>
      </c>
      <c r="E19" s="25">
        <v>32483</v>
      </c>
      <c r="F19" s="25"/>
      <c r="G19" s="25">
        <f t="shared" si="0"/>
        <v>32483</v>
      </c>
    </row>
    <row r="20" spans="1:7" ht="20.25" customHeight="1">
      <c r="A20" s="15"/>
      <c r="B20" s="30"/>
      <c r="C20" s="30"/>
      <c r="D20" s="30"/>
      <c r="E20" s="30"/>
      <c r="F20" s="30"/>
      <c r="G20" s="30"/>
    </row>
    <row r="21" spans="1:7" s="1" customFormat="1" ht="20.25" customHeight="1">
      <c r="A21" s="45" t="s">
        <v>18</v>
      </c>
      <c r="B21" s="49">
        <f aca="true" t="shared" si="1" ref="B21:G21">B8+B14</f>
        <v>18306774</v>
      </c>
      <c r="C21" s="49">
        <f t="shared" si="1"/>
        <v>0</v>
      </c>
      <c r="D21" s="49">
        <f t="shared" si="1"/>
        <v>18306774</v>
      </c>
      <c r="E21" s="49">
        <f t="shared" si="1"/>
        <v>19577824</v>
      </c>
      <c r="F21" s="49">
        <f t="shared" si="1"/>
        <v>0</v>
      </c>
      <c r="G21" s="49">
        <f t="shared" si="1"/>
        <v>19577824</v>
      </c>
    </row>
    <row r="22" spans="1:7" ht="20.25" customHeight="1">
      <c r="A22" s="42"/>
      <c r="B22" s="20"/>
      <c r="C22" s="20"/>
      <c r="D22" s="20"/>
      <c r="E22" s="20"/>
      <c r="F22" s="20"/>
      <c r="G22" s="20"/>
    </row>
    <row r="23" spans="1:7" s="4" customFormat="1" ht="12.75">
      <c r="A23" s="50"/>
      <c r="B23" s="50"/>
      <c r="C23" s="50"/>
      <c r="D23" s="50"/>
      <c r="E23" s="50"/>
      <c r="F23" s="50"/>
      <c r="G23" s="8" t="s">
        <v>122</v>
      </c>
    </row>
    <row r="24" spans="1:7" s="4" customFormat="1" ht="12.75">
      <c r="A24" s="51">
        <v>2</v>
      </c>
      <c r="B24" s="51"/>
      <c r="C24" s="51"/>
      <c r="D24" s="51"/>
      <c r="E24" s="51"/>
      <c r="F24" s="51"/>
      <c r="G24" s="51"/>
    </row>
    <row r="25" spans="1:7" s="4" customFormat="1" ht="12.75">
      <c r="A25" s="50"/>
      <c r="B25" s="50"/>
      <c r="C25" s="50"/>
      <c r="D25" s="50"/>
      <c r="E25" s="50"/>
      <c r="F25" s="50"/>
      <c r="G25" s="50"/>
    </row>
    <row r="26" spans="1:7" ht="12.75">
      <c r="A26" s="8"/>
      <c r="B26" s="8"/>
      <c r="C26" s="8"/>
      <c r="D26" s="8"/>
      <c r="E26" s="8"/>
      <c r="F26" s="11" t="s">
        <v>0</v>
      </c>
      <c r="G26" s="11"/>
    </row>
    <row r="27" spans="1:7" s="2" customFormat="1" ht="51">
      <c r="A27" s="44" t="s">
        <v>19</v>
      </c>
      <c r="B27" s="13" t="s">
        <v>2</v>
      </c>
      <c r="C27" s="13" t="s">
        <v>3</v>
      </c>
      <c r="D27" s="13" t="s">
        <v>4</v>
      </c>
      <c r="E27" s="13" t="s">
        <v>5</v>
      </c>
      <c r="F27" s="13" t="s">
        <v>6</v>
      </c>
      <c r="G27" s="13" t="s">
        <v>7</v>
      </c>
    </row>
    <row r="28" spans="1:7" ht="20.25" customHeight="1">
      <c r="A28" s="15"/>
      <c r="B28" s="15"/>
      <c r="C28" s="15"/>
      <c r="D28" s="15"/>
      <c r="E28" s="15"/>
      <c r="F28" s="15"/>
      <c r="G28" s="15"/>
    </row>
    <row r="29" spans="1:7" ht="20.25" customHeight="1">
      <c r="A29" s="45" t="s">
        <v>140</v>
      </c>
      <c r="B29" s="49">
        <f>B30+B31+B32</f>
        <v>11072403</v>
      </c>
      <c r="C29" s="49">
        <f>C30+C31+C32</f>
        <v>0</v>
      </c>
      <c r="D29" s="48">
        <f>B29+C29</f>
        <v>11072403</v>
      </c>
      <c r="E29" s="49">
        <f>E30+E31</f>
        <v>15286396</v>
      </c>
      <c r="F29" s="49">
        <f>F30+F31</f>
        <v>0</v>
      </c>
      <c r="G29" s="48">
        <f>E29+F29</f>
        <v>15286396</v>
      </c>
    </row>
    <row r="30" spans="1:7" ht="20.25" customHeight="1">
      <c r="A30" s="17" t="s">
        <v>193</v>
      </c>
      <c r="B30" s="25">
        <v>8194615</v>
      </c>
      <c r="C30" s="25"/>
      <c r="D30" s="25">
        <f>C30+B30</f>
        <v>8194615</v>
      </c>
      <c r="E30" s="25">
        <v>8194615</v>
      </c>
      <c r="F30" s="25"/>
      <c r="G30" s="25">
        <f>SUM(E30:F30)</f>
        <v>8194615</v>
      </c>
    </row>
    <row r="31" spans="1:7" ht="20.25" customHeight="1">
      <c r="A31" s="17" t="s">
        <v>20</v>
      </c>
      <c r="B31" s="25">
        <v>2877788</v>
      </c>
      <c r="C31" s="25"/>
      <c r="D31" s="25">
        <f>C31+B31</f>
        <v>2877788</v>
      </c>
      <c r="E31" s="25">
        <v>7091781</v>
      </c>
      <c r="F31" s="25"/>
      <c r="G31" s="25">
        <f>SUM(E31:F31)</f>
        <v>7091781</v>
      </c>
    </row>
    <row r="32" spans="1:7" ht="20.25" customHeight="1">
      <c r="A32" s="17" t="s">
        <v>58</v>
      </c>
      <c r="B32" s="25">
        <v>0</v>
      </c>
      <c r="C32" s="25"/>
      <c r="D32" s="25">
        <f>C32+B32</f>
        <v>0</v>
      </c>
      <c r="E32" s="25"/>
      <c r="F32" s="25"/>
      <c r="G32" s="25">
        <f>SUM(E32:F32)</f>
        <v>0</v>
      </c>
    </row>
    <row r="33" spans="1:7" ht="20.25" customHeight="1">
      <c r="A33" s="15"/>
      <c r="B33" s="30"/>
      <c r="C33" s="30"/>
      <c r="D33" s="30"/>
      <c r="E33" s="30"/>
      <c r="F33" s="30"/>
      <c r="G33" s="30"/>
    </row>
    <row r="34" spans="1:7" ht="20.25" customHeight="1">
      <c r="A34" s="45" t="s">
        <v>141</v>
      </c>
      <c r="B34" s="49">
        <f>B35+B36</f>
        <v>3108882</v>
      </c>
      <c r="C34" s="49">
        <f>C35+C36</f>
        <v>0</v>
      </c>
      <c r="D34" s="48">
        <f>B34+C34</f>
        <v>3108882</v>
      </c>
      <c r="E34" s="49">
        <f>E35+E36</f>
        <v>2321996</v>
      </c>
      <c r="F34" s="49">
        <f>F35+F36</f>
        <v>0</v>
      </c>
      <c r="G34" s="48">
        <f>E34+F34</f>
        <v>2321996</v>
      </c>
    </row>
    <row r="35" spans="1:7" ht="20.25" customHeight="1">
      <c r="A35" s="17" t="s">
        <v>21</v>
      </c>
      <c r="B35" s="25">
        <v>3108882</v>
      </c>
      <c r="C35" s="25"/>
      <c r="D35" s="25">
        <f>C35+B35</f>
        <v>3108882</v>
      </c>
      <c r="E35" s="25">
        <v>2321996</v>
      </c>
      <c r="F35" s="25"/>
      <c r="G35" s="25">
        <f>SUM(E35:F35)</f>
        <v>2321996</v>
      </c>
    </row>
    <row r="36" spans="1:7" ht="20.25" customHeight="1">
      <c r="A36" s="17" t="s">
        <v>22</v>
      </c>
      <c r="B36" s="25"/>
      <c r="C36" s="25"/>
      <c r="D36" s="25">
        <f>C36+B36</f>
        <v>0</v>
      </c>
      <c r="E36" s="25"/>
      <c r="F36" s="25"/>
      <c r="G36" s="25">
        <f>SUM(E36:F36)</f>
        <v>0</v>
      </c>
    </row>
    <row r="37" spans="1:7" ht="20.25" customHeight="1">
      <c r="A37" s="15"/>
      <c r="B37" s="30"/>
      <c r="C37" s="30"/>
      <c r="D37" s="30"/>
      <c r="E37" s="30"/>
      <c r="F37" s="30"/>
      <c r="G37" s="30"/>
    </row>
    <row r="38" spans="1:7" ht="20.25" customHeight="1">
      <c r="A38" s="45" t="s">
        <v>142</v>
      </c>
      <c r="B38" s="49">
        <f>B39+B40+B41</f>
        <v>4125489</v>
      </c>
      <c r="C38" s="49">
        <f>C39+C40+C41</f>
        <v>0</v>
      </c>
      <c r="D38" s="48">
        <f>B38+C38</f>
        <v>4125489</v>
      </c>
      <c r="E38" s="49">
        <f>E39+E40+E41</f>
        <v>1969432</v>
      </c>
      <c r="F38" s="49">
        <f>F39+F40+F41</f>
        <v>0</v>
      </c>
      <c r="G38" s="48">
        <f>E38+F38</f>
        <v>1969432</v>
      </c>
    </row>
    <row r="39" spans="1:7" ht="20.25" customHeight="1">
      <c r="A39" s="17" t="s">
        <v>23</v>
      </c>
      <c r="B39" s="25">
        <v>3547777</v>
      </c>
      <c r="C39" s="25"/>
      <c r="D39" s="25">
        <f>C39+B39</f>
        <v>3547777</v>
      </c>
      <c r="E39" s="25">
        <v>1477405</v>
      </c>
      <c r="F39" s="25"/>
      <c r="G39" s="25">
        <f>SUM(E39:F39)</f>
        <v>1477405</v>
      </c>
    </row>
    <row r="40" spans="1:7" ht="20.25" customHeight="1">
      <c r="A40" s="17" t="s">
        <v>24</v>
      </c>
      <c r="B40" s="25">
        <v>528924</v>
      </c>
      <c r="C40" s="25"/>
      <c r="D40" s="25">
        <f>C40+B40</f>
        <v>528924</v>
      </c>
      <c r="E40" s="25">
        <v>427695</v>
      </c>
      <c r="F40" s="25"/>
      <c r="G40" s="25">
        <f>SUM(E40:F40)</f>
        <v>427695</v>
      </c>
    </row>
    <row r="41" spans="1:7" ht="20.25" customHeight="1">
      <c r="A41" s="17" t="s">
        <v>25</v>
      </c>
      <c r="B41" s="25">
        <v>48788</v>
      </c>
      <c r="C41" s="25"/>
      <c r="D41" s="25">
        <f>C41+B41</f>
        <v>48788</v>
      </c>
      <c r="E41" s="25">
        <v>64332</v>
      </c>
      <c r="F41" s="25"/>
      <c r="G41" s="25">
        <f>SUM(E41:F41)</f>
        <v>64332</v>
      </c>
    </row>
    <row r="42" spans="1:7" ht="20.25" customHeight="1">
      <c r="A42" s="15"/>
      <c r="B42" s="30"/>
      <c r="C42" s="30"/>
      <c r="D42" s="30"/>
      <c r="E42" s="30"/>
      <c r="F42" s="30"/>
      <c r="G42" s="30"/>
    </row>
    <row r="43" spans="1:7" s="3" customFormat="1" ht="20.25" customHeight="1">
      <c r="A43" s="45" t="s">
        <v>26</v>
      </c>
      <c r="B43" s="52">
        <f aca="true" t="shared" si="2" ref="B43:G43">B29+B34+B38</f>
        <v>18306774</v>
      </c>
      <c r="C43" s="52">
        <f t="shared" si="2"/>
        <v>0</v>
      </c>
      <c r="D43" s="52">
        <f t="shared" si="2"/>
        <v>18306774</v>
      </c>
      <c r="E43" s="52">
        <f t="shared" si="2"/>
        <v>19577824</v>
      </c>
      <c r="F43" s="52">
        <f t="shared" si="2"/>
        <v>0</v>
      </c>
      <c r="G43" s="52">
        <f t="shared" si="2"/>
        <v>19577824</v>
      </c>
    </row>
    <row r="44" spans="1:7" ht="20.25" customHeight="1">
      <c r="A44" s="42"/>
      <c r="B44" s="42"/>
      <c r="C44" s="42"/>
      <c r="D44" s="42"/>
      <c r="E44" s="42"/>
      <c r="F44" s="42"/>
      <c r="G44" s="4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62" sqref="A1:E62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2.75390625" style="0" customWidth="1"/>
    <col min="4" max="4" width="11.25390625" style="0" customWidth="1"/>
    <col min="5" max="5" width="12.375" style="0" customWidth="1"/>
  </cols>
  <sheetData>
    <row r="1" spans="1:6" ht="12.75">
      <c r="A1" s="8"/>
      <c r="B1" s="8"/>
      <c r="C1" s="8"/>
      <c r="D1" s="8"/>
      <c r="E1" s="8" t="s">
        <v>123</v>
      </c>
      <c r="F1" s="8"/>
    </row>
    <row r="2" spans="1:6" ht="16.5">
      <c r="A2" s="70" t="s">
        <v>192</v>
      </c>
      <c r="B2" s="71"/>
      <c r="C2" s="71"/>
      <c r="D2" s="71"/>
      <c r="E2" s="71"/>
      <c r="F2" s="8"/>
    </row>
    <row r="3" spans="1:6" ht="11.25" customHeight="1">
      <c r="A3" s="10"/>
      <c r="B3" s="10"/>
      <c r="C3" s="10"/>
      <c r="D3" s="10"/>
      <c r="E3" s="10"/>
      <c r="F3" s="8"/>
    </row>
    <row r="4" spans="1:6" ht="12.75">
      <c r="A4" s="8"/>
      <c r="B4" s="8"/>
      <c r="C4" s="11"/>
      <c r="D4" s="11" t="s">
        <v>0</v>
      </c>
      <c r="E4" s="11"/>
      <c r="F4" s="8"/>
    </row>
    <row r="5" spans="1:6" s="5" customFormat="1" ht="20.25" customHeight="1">
      <c r="A5" s="28" t="s">
        <v>27</v>
      </c>
      <c r="B5" s="28" t="s">
        <v>28</v>
      </c>
      <c r="C5" s="28" t="s">
        <v>29</v>
      </c>
      <c r="D5" s="28" t="s">
        <v>30</v>
      </c>
      <c r="E5" s="28" t="s">
        <v>31</v>
      </c>
      <c r="F5" s="29"/>
    </row>
    <row r="6" spans="1:6" ht="16.5" customHeight="1">
      <c r="A6" s="27" t="s">
        <v>45</v>
      </c>
      <c r="B6" s="15" t="s">
        <v>32</v>
      </c>
      <c r="C6" s="30">
        <v>730102</v>
      </c>
      <c r="D6" s="30">
        <v>839098</v>
      </c>
      <c r="E6" s="30">
        <v>809545</v>
      </c>
      <c r="F6" s="8"/>
    </row>
    <row r="7" spans="1:6" ht="16.5" customHeight="1">
      <c r="A7" s="16">
        <v>2</v>
      </c>
      <c r="B7" s="17" t="s">
        <v>33</v>
      </c>
      <c r="C7" s="25">
        <v>200403</v>
      </c>
      <c r="D7" s="25">
        <v>218140</v>
      </c>
      <c r="E7" s="25">
        <v>211318</v>
      </c>
      <c r="F7" s="8"/>
    </row>
    <row r="8" spans="1:6" ht="16.5" customHeight="1">
      <c r="A8" s="16">
        <v>3</v>
      </c>
      <c r="B8" s="17" t="s">
        <v>125</v>
      </c>
      <c r="C8" s="25">
        <v>1016476</v>
      </c>
      <c r="D8" s="25">
        <v>2372708</v>
      </c>
      <c r="E8" s="25">
        <v>2332734</v>
      </c>
      <c r="F8" s="8"/>
    </row>
    <row r="9" spans="1:6" ht="16.5" customHeight="1">
      <c r="A9" s="16" t="s">
        <v>46</v>
      </c>
      <c r="B9" s="17" t="s">
        <v>59</v>
      </c>
      <c r="C9" s="25">
        <v>39224</v>
      </c>
      <c r="D9" s="25">
        <v>164407</v>
      </c>
      <c r="E9" s="25">
        <v>158347</v>
      </c>
      <c r="F9" s="8"/>
    </row>
    <row r="10" spans="1:6" ht="16.5" customHeight="1">
      <c r="A10" s="16" t="s">
        <v>47</v>
      </c>
      <c r="B10" s="17" t="s">
        <v>61</v>
      </c>
      <c r="C10" s="25">
        <v>334915</v>
      </c>
      <c r="D10" s="25">
        <v>378362</v>
      </c>
      <c r="E10" s="25">
        <v>309225</v>
      </c>
      <c r="F10" s="8"/>
    </row>
    <row r="11" spans="1:6" ht="16.5" customHeight="1">
      <c r="A11" s="16" t="s">
        <v>48</v>
      </c>
      <c r="B11" s="17" t="s">
        <v>34</v>
      </c>
      <c r="C11" s="25">
        <v>273887</v>
      </c>
      <c r="D11" s="25">
        <v>269789</v>
      </c>
      <c r="E11" s="25">
        <v>262268</v>
      </c>
      <c r="F11" s="8"/>
    </row>
    <row r="12" spans="1:6" ht="16.5" customHeight="1">
      <c r="A12" s="16" t="s">
        <v>49</v>
      </c>
      <c r="B12" s="17" t="s">
        <v>35</v>
      </c>
      <c r="C12" s="25">
        <v>40000</v>
      </c>
      <c r="D12" s="25">
        <v>84470</v>
      </c>
      <c r="E12" s="25">
        <v>83734</v>
      </c>
      <c r="F12" s="8"/>
    </row>
    <row r="13" spans="1:6" ht="16.5" customHeight="1">
      <c r="A13" s="16" t="s">
        <v>50</v>
      </c>
      <c r="B13" s="17" t="s">
        <v>36</v>
      </c>
      <c r="C13" s="25">
        <v>3484975</v>
      </c>
      <c r="D13" s="25">
        <v>3625759</v>
      </c>
      <c r="E13" s="25">
        <v>2939409</v>
      </c>
      <c r="F13" s="8"/>
    </row>
    <row r="14" spans="1:6" ht="16.5" customHeight="1">
      <c r="A14" s="16" t="s">
        <v>51</v>
      </c>
      <c r="B14" s="17" t="s">
        <v>60</v>
      </c>
      <c r="C14" s="25">
        <v>541250</v>
      </c>
      <c r="D14" s="25">
        <v>768578</v>
      </c>
      <c r="E14" s="25">
        <v>1279</v>
      </c>
      <c r="F14" s="8"/>
    </row>
    <row r="15" spans="1:6" ht="16.5" customHeight="1">
      <c r="A15" s="16" t="s">
        <v>52</v>
      </c>
      <c r="B15" s="17" t="s">
        <v>62</v>
      </c>
      <c r="C15" s="25">
        <v>315776</v>
      </c>
      <c r="D15" s="25">
        <v>342276</v>
      </c>
      <c r="E15" s="25">
        <v>319979</v>
      </c>
      <c r="F15" s="8"/>
    </row>
    <row r="16" spans="1:6" ht="16.5" customHeight="1">
      <c r="A16" s="16" t="s">
        <v>53</v>
      </c>
      <c r="B16" s="17" t="s">
        <v>63</v>
      </c>
      <c r="C16" s="25">
        <v>5000</v>
      </c>
      <c r="D16" s="25">
        <v>5023</v>
      </c>
      <c r="E16" s="25">
        <v>4423</v>
      </c>
      <c r="F16" s="8"/>
    </row>
    <row r="17" spans="1:6" ht="16.5" customHeight="1">
      <c r="A17" s="16" t="s">
        <v>64</v>
      </c>
      <c r="B17" s="17" t="s">
        <v>65</v>
      </c>
      <c r="C17" s="25">
        <v>0</v>
      </c>
      <c r="D17" s="25">
        <v>0</v>
      </c>
      <c r="E17" s="25"/>
      <c r="F17" s="8"/>
    </row>
    <row r="18" spans="1:6" ht="24.75" customHeight="1">
      <c r="A18" s="16" t="s">
        <v>54</v>
      </c>
      <c r="B18" s="31" t="s">
        <v>186</v>
      </c>
      <c r="C18" s="32">
        <f>SUM(C6:C17)</f>
        <v>6982008</v>
      </c>
      <c r="D18" s="32">
        <f>SUM(D6:D17)</f>
        <v>9068610</v>
      </c>
      <c r="E18" s="32">
        <f>SUM(E6:E17)</f>
        <v>7432261</v>
      </c>
      <c r="F18" s="8"/>
    </row>
    <row r="19" spans="1:6" ht="16.5" customHeight="1">
      <c r="A19" s="16" t="s">
        <v>66</v>
      </c>
      <c r="B19" s="17" t="s">
        <v>67</v>
      </c>
      <c r="C19" s="25">
        <v>38095</v>
      </c>
      <c r="D19" s="25">
        <v>236431</v>
      </c>
      <c r="E19" s="25">
        <v>72092</v>
      </c>
      <c r="F19" s="8"/>
    </row>
    <row r="20" spans="1:6" ht="16.5" customHeight="1">
      <c r="A20" s="16" t="s">
        <v>68</v>
      </c>
      <c r="B20" s="17" t="s">
        <v>69</v>
      </c>
      <c r="C20" s="25">
        <v>115771</v>
      </c>
      <c r="D20" s="25">
        <v>404261</v>
      </c>
      <c r="E20" s="25">
        <v>404261</v>
      </c>
      <c r="F20" s="8"/>
    </row>
    <row r="21" spans="1:6" ht="16.5" customHeight="1">
      <c r="A21" s="16" t="s">
        <v>70</v>
      </c>
      <c r="B21" s="17" t="s">
        <v>143</v>
      </c>
      <c r="C21" s="25"/>
      <c r="D21" s="25"/>
      <c r="E21" s="25">
        <v>0</v>
      </c>
      <c r="F21" s="8"/>
    </row>
    <row r="22" spans="1:6" ht="16.5" customHeight="1">
      <c r="A22" s="16" t="s">
        <v>72</v>
      </c>
      <c r="B22" s="17" t="s">
        <v>71</v>
      </c>
      <c r="C22" s="55"/>
      <c r="D22" s="55">
        <v>30678</v>
      </c>
      <c r="E22" s="55">
        <v>30678</v>
      </c>
      <c r="F22" s="8"/>
    </row>
    <row r="23" spans="1:6" ht="16.5" customHeight="1">
      <c r="A23" s="16" t="s">
        <v>74</v>
      </c>
      <c r="B23" s="17" t="s">
        <v>73</v>
      </c>
      <c r="C23" s="55"/>
      <c r="D23" s="55"/>
      <c r="E23" s="55"/>
      <c r="F23" s="8"/>
    </row>
    <row r="24" spans="1:6" ht="16.5" customHeight="1">
      <c r="A24" s="16" t="s">
        <v>75</v>
      </c>
      <c r="B24" s="17" t="s">
        <v>184</v>
      </c>
      <c r="C24" s="55"/>
      <c r="D24" s="55"/>
      <c r="E24" s="55"/>
      <c r="F24" s="8"/>
    </row>
    <row r="25" spans="1:6" s="7" customFormat="1" ht="16.5" customHeight="1">
      <c r="A25" s="16" t="s">
        <v>76</v>
      </c>
      <c r="B25" s="34" t="s">
        <v>57</v>
      </c>
      <c r="C25" s="32">
        <f>SUM(C19:C24)</f>
        <v>153866</v>
      </c>
      <c r="D25" s="32">
        <f>SUM(D19:D24)</f>
        <v>671370</v>
      </c>
      <c r="E25" s="32">
        <f>SUM(E19:E24)</f>
        <v>507031</v>
      </c>
      <c r="F25" s="9"/>
    </row>
    <row r="26" spans="1:6" s="1" customFormat="1" ht="16.5" customHeight="1">
      <c r="A26" s="16" t="s">
        <v>78</v>
      </c>
      <c r="B26" s="34" t="s">
        <v>185</v>
      </c>
      <c r="C26" s="32">
        <f>C18+C25</f>
        <v>7135874</v>
      </c>
      <c r="D26" s="32">
        <f>D18+D25</f>
        <v>9739980</v>
      </c>
      <c r="E26" s="32">
        <f>E18+E25</f>
        <v>7939292</v>
      </c>
      <c r="F26" s="9"/>
    </row>
    <row r="27" spans="1:6" ht="16.5" customHeight="1">
      <c r="A27" s="16" t="s">
        <v>77</v>
      </c>
      <c r="B27" s="17" t="s">
        <v>37</v>
      </c>
      <c r="C27" s="25">
        <v>0</v>
      </c>
      <c r="D27" s="25">
        <v>0</v>
      </c>
      <c r="E27" s="25"/>
      <c r="F27" s="8"/>
    </row>
    <row r="28" spans="1:6" ht="16.5" customHeight="1">
      <c r="A28" s="16" t="s">
        <v>79</v>
      </c>
      <c r="B28" s="17" t="s">
        <v>38</v>
      </c>
      <c r="C28" s="25"/>
      <c r="D28" s="25"/>
      <c r="E28" s="25">
        <v>4126</v>
      </c>
      <c r="F28" s="8"/>
    </row>
    <row r="29" spans="1:6" s="1" customFormat="1" ht="16.5" customHeight="1">
      <c r="A29" s="16" t="s">
        <v>81</v>
      </c>
      <c r="B29" s="35" t="s">
        <v>80</v>
      </c>
      <c r="C29" s="65">
        <f>SUM(C26:C28)</f>
        <v>7135874</v>
      </c>
      <c r="D29" s="65">
        <f>SUM(D26:D28)</f>
        <v>9739980</v>
      </c>
      <c r="E29" s="65">
        <f>SUM(E26:E28)</f>
        <v>7943418</v>
      </c>
      <c r="F29" s="9"/>
    </row>
    <row r="30" spans="1:6" s="1" customFormat="1" ht="8.25" customHeight="1">
      <c r="A30" s="33"/>
      <c r="B30" s="34"/>
      <c r="C30" s="53"/>
      <c r="D30" s="53"/>
      <c r="E30" s="53"/>
      <c r="F30" s="9"/>
    </row>
    <row r="31" spans="1:6" ht="16.5" customHeight="1">
      <c r="A31" s="16" t="s">
        <v>82</v>
      </c>
      <c r="B31" s="18" t="s">
        <v>187</v>
      </c>
      <c r="C31" s="25">
        <v>323493</v>
      </c>
      <c r="D31" s="25">
        <v>872938</v>
      </c>
      <c r="E31" s="25">
        <v>703230</v>
      </c>
      <c r="F31" s="8"/>
    </row>
    <row r="32" spans="1:6" ht="16.5" customHeight="1">
      <c r="A32" s="16" t="s">
        <v>83</v>
      </c>
      <c r="B32" s="17" t="s">
        <v>84</v>
      </c>
      <c r="C32" s="25">
        <v>417424</v>
      </c>
      <c r="D32" s="25">
        <v>528427</v>
      </c>
      <c r="E32" s="25">
        <v>495046</v>
      </c>
      <c r="F32" s="8"/>
    </row>
    <row r="33" spans="1:6" ht="16.5" customHeight="1">
      <c r="A33" s="16" t="s">
        <v>85</v>
      </c>
      <c r="B33" s="17" t="s">
        <v>86</v>
      </c>
      <c r="C33" s="25">
        <v>0</v>
      </c>
      <c r="D33" s="25">
        <v>15000</v>
      </c>
      <c r="E33" s="25">
        <v>15000</v>
      </c>
      <c r="F33" s="8"/>
    </row>
    <row r="34" spans="1:6" ht="16.5" customHeight="1">
      <c r="A34" s="16" t="s">
        <v>87</v>
      </c>
      <c r="B34" s="17" t="s">
        <v>39</v>
      </c>
      <c r="C34" s="25">
        <v>1944794</v>
      </c>
      <c r="D34" s="25">
        <v>1978473</v>
      </c>
      <c r="E34" s="25">
        <v>1557491</v>
      </c>
      <c r="F34" s="8"/>
    </row>
    <row r="35" spans="1:6" ht="16.5" customHeight="1">
      <c r="A35" s="16" t="s">
        <v>88</v>
      </c>
      <c r="B35" s="17" t="s">
        <v>89</v>
      </c>
      <c r="C35" s="25">
        <v>897300</v>
      </c>
      <c r="D35" s="25">
        <v>898375</v>
      </c>
      <c r="E35" s="25">
        <v>897691</v>
      </c>
      <c r="F35" s="8"/>
    </row>
    <row r="36" spans="1:6" ht="16.5" customHeight="1">
      <c r="A36" s="16" t="s">
        <v>90</v>
      </c>
      <c r="B36" s="17" t="s">
        <v>91</v>
      </c>
      <c r="C36" s="25">
        <v>2221397</v>
      </c>
      <c r="D36" s="25">
        <v>2183694</v>
      </c>
      <c r="E36" s="25">
        <v>2019393</v>
      </c>
      <c r="F36" s="8"/>
    </row>
    <row r="37" spans="1:6" ht="16.5" customHeight="1">
      <c r="A37" s="16" t="s">
        <v>92</v>
      </c>
      <c r="B37" s="17" t="s">
        <v>93</v>
      </c>
      <c r="C37" s="25">
        <v>386344</v>
      </c>
      <c r="D37" s="25">
        <v>386517</v>
      </c>
      <c r="E37" s="25">
        <v>78888</v>
      </c>
      <c r="F37" s="8"/>
    </row>
    <row r="38" spans="1:6" ht="16.5" customHeight="1">
      <c r="A38" s="16" t="s">
        <v>95</v>
      </c>
      <c r="B38" s="17" t="s">
        <v>96</v>
      </c>
      <c r="C38" s="25">
        <v>947265</v>
      </c>
      <c r="D38" s="25">
        <v>1452912</v>
      </c>
      <c r="E38" s="25">
        <v>1452912</v>
      </c>
      <c r="F38" s="8"/>
    </row>
    <row r="39" spans="1:6" ht="16.5" customHeight="1">
      <c r="A39" s="16" t="s">
        <v>97</v>
      </c>
      <c r="B39" s="17" t="s">
        <v>98</v>
      </c>
      <c r="C39" s="25">
        <v>947265</v>
      </c>
      <c r="D39" s="25">
        <v>1452912</v>
      </c>
      <c r="E39" s="25">
        <v>1452912</v>
      </c>
      <c r="F39" s="8"/>
    </row>
    <row r="40" spans="1:6" ht="16.5" customHeight="1">
      <c r="A40" s="16" t="s">
        <v>94</v>
      </c>
      <c r="B40" s="17" t="s">
        <v>99</v>
      </c>
      <c r="C40" s="25">
        <v>0</v>
      </c>
      <c r="D40" s="25">
        <v>0</v>
      </c>
      <c r="E40" s="25">
        <v>0</v>
      </c>
      <c r="F40" s="8"/>
    </row>
    <row r="41" spans="1:6" ht="16.5" customHeight="1">
      <c r="A41" s="16" t="s">
        <v>100</v>
      </c>
      <c r="B41" s="17" t="s">
        <v>101</v>
      </c>
      <c r="C41" s="25">
        <v>57577</v>
      </c>
      <c r="D41" s="25">
        <v>57577</v>
      </c>
      <c r="E41" s="25">
        <v>0</v>
      </c>
      <c r="F41" s="8"/>
    </row>
    <row r="42" spans="1:6" s="7" customFormat="1" ht="27.75" customHeight="1" thickBot="1">
      <c r="A42" s="16" t="s">
        <v>102</v>
      </c>
      <c r="B42" s="36" t="s">
        <v>103</v>
      </c>
      <c r="C42" s="37">
        <f>C31+C34+C37+C32+C33+C36+C38+C40+C41</f>
        <v>6298294</v>
      </c>
      <c r="D42" s="37">
        <f>D31+D34+D37+D32+D33+D36+D38+D40+D41</f>
        <v>7475538</v>
      </c>
      <c r="E42" s="37">
        <f>E31+E34+E37+E32+E33+E36+E38+E40+E41</f>
        <v>6321960</v>
      </c>
      <c r="F42" s="9"/>
    </row>
    <row r="43" spans="1:6" s="7" customFormat="1" ht="27.75" customHeight="1">
      <c r="A43" s="64"/>
      <c r="B43" s="39"/>
      <c r="C43" s="40"/>
      <c r="D43" s="40"/>
      <c r="E43" s="40"/>
      <c r="F43" s="9"/>
    </row>
    <row r="44" spans="1:6" s="7" customFormat="1" ht="21.75" customHeight="1">
      <c r="A44" s="38"/>
      <c r="B44" s="39"/>
      <c r="C44" s="40"/>
      <c r="D44" s="40"/>
      <c r="E44" s="8" t="s">
        <v>123</v>
      </c>
      <c r="F44" s="9"/>
    </row>
    <row r="45" spans="1:6" s="7" customFormat="1" ht="18" customHeight="1">
      <c r="A45" s="68">
        <v>2</v>
      </c>
      <c r="B45" s="69"/>
      <c r="C45" s="69"/>
      <c r="D45" s="69"/>
      <c r="E45" s="69"/>
      <c r="F45" s="9"/>
    </row>
    <row r="46" spans="1:6" s="7" customFormat="1" ht="21" customHeight="1">
      <c r="A46" s="38"/>
      <c r="B46" s="39"/>
      <c r="C46" s="40"/>
      <c r="D46" s="11" t="s">
        <v>0</v>
      </c>
      <c r="E46" s="11"/>
      <c r="F46" s="9"/>
    </row>
    <row r="47" spans="1:6" s="7" customFormat="1" ht="27.75" customHeight="1">
      <c r="A47" s="28" t="s">
        <v>27</v>
      </c>
      <c r="B47" s="28" t="s">
        <v>28</v>
      </c>
      <c r="C47" s="28" t="s">
        <v>29</v>
      </c>
      <c r="D47" s="28" t="s">
        <v>30</v>
      </c>
      <c r="E47" s="28" t="s">
        <v>31</v>
      </c>
      <c r="F47" s="9"/>
    </row>
    <row r="48" spans="1:6" ht="20.25" customHeight="1">
      <c r="A48" s="41" t="s">
        <v>104</v>
      </c>
      <c r="B48" s="42" t="s">
        <v>110</v>
      </c>
      <c r="C48" s="20">
        <v>37657</v>
      </c>
      <c r="D48" s="20">
        <v>40972</v>
      </c>
      <c r="E48" s="20">
        <v>37657</v>
      </c>
      <c r="F48" s="8"/>
    </row>
    <row r="49" spans="1:6" ht="20.25" customHeight="1">
      <c r="A49" s="41" t="s">
        <v>105</v>
      </c>
      <c r="B49" s="42" t="s">
        <v>112</v>
      </c>
      <c r="C49" s="20">
        <v>0</v>
      </c>
      <c r="D49" s="20">
        <v>504785</v>
      </c>
      <c r="E49" s="20">
        <v>503935</v>
      </c>
      <c r="F49" s="8"/>
    </row>
    <row r="50" spans="1:6" ht="20.25" customHeight="1">
      <c r="A50" s="41" t="s">
        <v>106</v>
      </c>
      <c r="B50" s="42" t="s">
        <v>144</v>
      </c>
      <c r="C50" s="20"/>
      <c r="D50" s="20"/>
      <c r="E50" s="20">
        <v>0</v>
      </c>
      <c r="F50" s="8"/>
    </row>
    <row r="51" spans="1:6" ht="20.25" customHeight="1">
      <c r="A51" s="41" t="s">
        <v>107</v>
      </c>
      <c r="B51" s="17" t="s">
        <v>113</v>
      </c>
      <c r="C51" s="25"/>
      <c r="D51" s="25">
        <v>0</v>
      </c>
      <c r="E51" s="25">
        <v>0</v>
      </c>
      <c r="F51" s="8"/>
    </row>
    <row r="52" spans="1:6" ht="20.25" customHeight="1">
      <c r="A52" s="41" t="s">
        <v>108</v>
      </c>
      <c r="B52" s="17" t="s">
        <v>114</v>
      </c>
      <c r="C52" s="25"/>
      <c r="D52" s="25"/>
      <c r="E52" s="25"/>
      <c r="F52" s="8"/>
    </row>
    <row r="53" spans="1:6" s="1" customFormat="1" ht="20.25" customHeight="1">
      <c r="A53" s="41" t="s">
        <v>109</v>
      </c>
      <c r="B53" s="34" t="s">
        <v>188</v>
      </c>
      <c r="C53" s="32">
        <f>SUM(C48:C52)-C50</f>
        <v>37657</v>
      </c>
      <c r="D53" s="32">
        <f>SUM(D48:D52)-D50</f>
        <v>545757</v>
      </c>
      <c r="E53" s="32">
        <f>SUM(E48:E52)-E50</f>
        <v>541592</v>
      </c>
      <c r="F53" s="9"/>
    </row>
    <row r="54" spans="1:6" s="7" customFormat="1" ht="20.25" customHeight="1">
      <c r="A54" s="41" t="s">
        <v>111</v>
      </c>
      <c r="B54" s="34" t="s">
        <v>145</v>
      </c>
      <c r="C54" s="32">
        <f>C53+C42</f>
        <v>6335951</v>
      </c>
      <c r="D54" s="32">
        <f>D53+D42</f>
        <v>8021295</v>
      </c>
      <c r="E54" s="32">
        <f>E53+E42</f>
        <v>6863552</v>
      </c>
      <c r="F54" s="9"/>
    </row>
    <row r="55" spans="1:6" ht="20.25" customHeight="1">
      <c r="A55" s="41" t="s">
        <v>115</v>
      </c>
      <c r="B55" s="17" t="s">
        <v>40</v>
      </c>
      <c r="C55" s="25">
        <v>799923</v>
      </c>
      <c r="D55" s="25">
        <v>1718685</v>
      </c>
      <c r="E55" s="25">
        <v>918825</v>
      </c>
      <c r="F55" s="8"/>
    </row>
    <row r="56" spans="1:6" ht="20.25" customHeight="1">
      <c r="A56" s="41" t="s">
        <v>116</v>
      </c>
      <c r="B56" s="17" t="s">
        <v>146</v>
      </c>
      <c r="C56" s="25"/>
      <c r="D56" s="25">
        <v>0</v>
      </c>
      <c r="E56" s="25">
        <v>16011</v>
      </c>
      <c r="F56" s="8"/>
    </row>
    <row r="57" spans="1:6" s="3" customFormat="1" ht="20.25" customHeight="1">
      <c r="A57" s="41" t="s">
        <v>117</v>
      </c>
      <c r="B57" s="35" t="s">
        <v>147</v>
      </c>
      <c r="C57" s="65">
        <f>SUM(C54:C56)</f>
        <v>7135874</v>
      </c>
      <c r="D57" s="65">
        <f>SUM(D54:D56)</f>
        <v>9739980</v>
      </c>
      <c r="E57" s="65">
        <f>SUM(E54:E56)</f>
        <v>7798388</v>
      </c>
      <c r="F57" s="43"/>
    </row>
    <row r="58" spans="1:6" ht="18" customHeight="1">
      <c r="A58" s="41"/>
      <c r="B58" s="42"/>
      <c r="C58" s="20"/>
      <c r="D58" s="20"/>
      <c r="E58" s="20"/>
      <c r="F58" s="8"/>
    </row>
    <row r="59" spans="1:6" ht="33.75">
      <c r="A59" s="41" t="s">
        <v>118</v>
      </c>
      <c r="B59" s="54" t="s">
        <v>148</v>
      </c>
      <c r="C59" s="25">
        <f>C42-C18</f>
        <v>-683714</v>
      </c>
      <c r="D59" s="25">
        <f>D42-D18</f>
        <v>-1593072</v>
      </c>
      <c r="E59" s="25">
        <f>E42-E18</f>
        <v>-1110301</v>
      </c>
      <c r="F59" s="8"/>
    </row>
    <row r="60" spans="1:6" ht="39.75" customHeight="1">
      <c r="A60" s="41" t="s">
        <v>119</v>
      </c>
      <c r="B60" s="54" t="s">
        <v>191</v>
      </c>
      <c r="C60" s="25">
        <f>C59+C55-C27</f>
        <v>116209</v>
      </c>
      <c r="D60" s="25">
        <f>D59+D55-D27</f>
        <v>125613</v>
      </c>
      <c r="E60" s="25">
        <f>E59+E55-E27</f>
        <v>-191476</v>
      </c>
      <c r="F60" s="8"/>
    </row>
    <row r="61" spans="1:6" ht="19.5" customHeight="1">
      <c r="A61" s="41" t="s">
        <v>120</v>
      </c>
      <c r="B61" s="17" t="s">
        <v>189</v>
      </c>
      <c r="C61" s="25">
        <f>C53-C25</f>
        <v>-116209</v>
      </c>
      <c r="D61" s="25">
        <f>D53-D25</f>
        <v>-125613</v>
      </c>
      <c r="E61" s="25">
        <f>E53-E25</f>
        <v>34561</v>
      </c>
      <c r="F61" s="8"/>
    </row>
    <row r="62" spans="1:6" ht="30" customHeight="1">
      <c r="A62" s="41" t="s">
        <v>121</v>
      </c>
      <c r="B62" s="24" t="s">
        <v>190</v>
      </c>
      <c r="C62" s="25">
        <f>C56-C28</f>
        <v>0</v>
      </c>
      <c r="D62" s="25">
        <f>D56-D28</f>
        <v>0</v>
      </c>
      <c r="E62" s="25">
        <f>E56-E28</f>
        <v>11885</v>
      </c>
      <c r="F62" s="8"/>
    </row>
    <row r="63" ht="12.75">
      <c r="F63" s="8"/>
    </row>
    <row r="83" ht="12.75">
      <c r="E83" t="s">
        <v>55</v>
      </c>
    </row>
  </sheetData>
  <sheetProtection/>
  <mergeCells count="2">
    <mergeCell ref="A45:E45"/>
    <mergeCell ref="A2:E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2.75390625" style="0" customWidth="1"/>
    <col min="2" max="2" width="16.00390625" style="0" customWidth="1"/>
    <col min="3" max="3" width="15.25390625" style="0" customWidth="1"/>
    <col min="4" max="4" width="17.75390625" style="0" customWidth="1"/>
    <col min="5" max="5" width="14.75390625" style="0" customWidth="1"/>
    <col min="6" max="6" width="14.125" style="0" customWidth="1"/>
    <col min="7" max="7" width="17.125" style="0" customWidth="1"/>
  </cols>
  <sheetData>
    <row r="1" spans="1:7" ht="12.75">
      <c r="A1" s="8"/>
      <c r="B1" s="8"/>
      <c r="C1" s="8"/>
      <c r="D1" s="8"/>
      <c r="E1" s="8"/>
      <c r="F1" s="9"/>
      <c r="G1" s="8" t="s">
        <v>124</v>
      </c>
    </row>
    <row r="2" spans="1:7" ht="18.75">
      <c r="A2" s="10" t="s">
        <v>194</v>
      </c>
      <c r="B2" s="10"/>
      <c r="C2" s="10"/>
      <c r="D2" s="10"/>
      <c r="E2" s="10"/>
      <c r="F2" s="10"/>
      <c r="G2" s="10"/>
    </row>
    <row r="3" spans="1:7" ht="18.75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11" t="s">
        <v>0</v>
      </c>
      <c r="G4" s="11"/>
    </row>
    <row r="5" spans="1:7" s="2" customFormat="1" ht="38.25">
      <c r="A5" s="12" t="s">
        <v>28</v>
      </c>
      <c r="B5" s="13" t="s">
        <v>56</v>
      </c>
      <c r="C5" s="13" t="s">
        <v>6</v>
      </c>
      <c r="D5" s="13" t="s">
        <v>41</v>
      </c>
      <c r="E5" s="13" t="s">
        <v>42</v>
      </c>
      <c r="F5" s="14" t="s">
        <v>6</v>
      </c>
      <c r="G5" s="13" t="s">
        <v>43</v>
      </c>
    </row>
    <row r="6" spans="1:7" ht="12.75">
      <c r="A6" s="15"/>
      <c r="B6" s="17"/>
      <c r="C6" s="16"/>
      <c r="D6" s="17"/>
      <c r="E6" s="18"/>
      <c r="F6" s="17"/>
      <c r="G6" s="19"/>
    </row>
    <row r="7" spans="1:7" ht="12.75">
      <c r="A7" s="17" t="s">
        <v>44</v>
      </c>
      <c r="B7" s="20">
        <v>3416510</v>
      </c>
      <c r="C7" s="66"/>
      <c r="D7" s="21">
        <f>C7+B7</f>
        <v>3416510</v>
      </c>
      <c r="E7" s="20">
        <v>2352655</v>
      </c>
      <c r="F7" s="66"/>
      <c r="G7" s="21">
        <f>F7+E7</f>
        <v>2352655</v>
      </c>
    </row>
    <row r="8" spans="1:7" ht="25.5">
      <c r="A8" s="22" t="s">
        <v>126</v>
      </c>
      <c r="B8" s="23">
        <v>-289428</v>
      </c>
      <c r="C8" s="66"/>
      <c r="D8" s="21">
        <f>C8+B8</f>
        <v>-289428</v>
      </c>
      <c r="E8" s="23">
        <v>0</v>
      </c>
      <c r="F8" s="66"/>
      <c r="G8" s="21">
        <f>F8+E8</f>
        <v>0</v>
      </c>
    </row>
    <row r="9" spans="1:7" ht="30" customHeight="1">
      <c r="A9" s="24" t="s">
        <v>127</v>
      </c>
      <c r="B9" s="25">
        <v>-18774</v>
      </c>
      <c r="C9" s="66"/>
      <c r="D9" s="21">
        <f>C9+B9</f>
        <v>-18774</v>
      </c>
      <c r="E9" s="25">
        <v>-30659</v>
      </c>
      <c r="F9" s="66"/>
      <c r="G9" s="21">
        <f>F9+E9</f>
        <v>-30659</v>
      </c>
    </row>
    <row r="10" spans="1:7" ht="25.5">
      <c r="A10" s="26" t="s">
        <v>128</v>
      </c>
      <c r="B10" s="25">
        <v>2344114</v>
      </c>
      <c r="C10" s="67"/>
      <c r="D10" s="21">
        <f>C10+B10</f>
        <v>2344114</v>
      </c>
      <c r="E10" s="25">
        <v>2189545</v>
      </c>
      <c r="F10" s="67"/>
      <c r="G10" s="21">
        <f>F10+E10</f>
        <v>2189545</v>
      </c>
    </row>
    <row r="11" spans="1:7" ht="25.5">
      <c r="A11" s="24" t="s">
        <v>129</v>
      </c>
      <c r="B11" s="25"/>
      <c r="C11" s="67">
        <v>0</v>
      </c>
      <c r="D11" s="20">
        <f>B11+C11</f>
        <v>0</v>
      </c>
      <c r="E11" s="25">
        <v>0</v>
      </c>
      <c r="F11" s="67">
        <v>0</v>
      </c>
      <c r="G11" s="20">
        <f aca="true" t="shared" si="0" ref="G11:G17">E11+F11</f>
        <v>0</v>
      </c>
    </row>
    <row r="12" spans="1:7" ht="25.5">
      <c r="A12" s="24" t="s">
        <v>138</v>
      </c>
      <c r="B12" s="25">
        <f>B7+B9-B10+B8</f>
        <v>764194</v>
      </c>
      <c r="C12" s="67">
        <f>C7+C9-C10</f>
        <v>0</v>
      </c>
      <c r="D12" s="25">
        <f>D7+D9-D10+D8</f>
        <v>764194</v>
      </c>
      <c r="E12" s="25">
        <f>E7+E9-E10+E8</f>
        <v>132451</v>
      </c>
      <c r="F12" s="67">
        <v>0</v>
      </c>
      <c r="G12" s="20">
        <f t="shared" si="0"/>
        <v>132451</v>
      </c>
    </row>
    <row r="13" spans="1:7" ht="25.5">
      <c r="A13" s="24" t="s">
        <v>130</v>
      </c>
      <c r="B13" s="25">
        <v>-471</v>
      </c>
      <c r="C13" s="67"/>
      <c r="D13" s="20">
        <f>B13+C13</f>
        <v>-471</v>
      </c>
      <c r="E13" s="25">
        <v>-11268</v>
      </c>
      <c r="F13" s="67"/>
      <c r="G13" s="20">
        <f t="shared" si="0"/>
        <v>-11268</v>
      </c>
    </row>
    <row r="14" spans="1:7" ht="25.5">
      <c r="A14" s="24" t="s">
        <v>131</v>
      </c>
      <c r="B14" s="25"/>
      <c r="C14" s="67"/>
      <c r="D14" s="20">
        <f>B14+C14</f>
        <v>0</v>
      </c>
      <c r="E14" s="25"/>
      <c r="F14" s="67"/>
      <c r="G14" s="20">
        <f t="shared" si="0"/>
        <v>0</v>
      </c>
    </row>
    <row r="15" spans="1:7" ht="12.75">
      <c r="A15" s="24" t="s">
        <v>132</v>
      </c>
      <c r="B15" s="25">
        <f aca="true" t="shared" si="1" ref="B15:G15">B12+B13+B14</f>
        <v>763723</v>
      </c>
      <c r="C15" s="67">
        <f t="shared" si="1"/>
        <v>0</v>
      </c>
      <c r="D15" s="25">
        <f t="shared" si="1"/>
        <v>763723</v>
      </c>
      <c r="E15" s="25">
        <f t="shared" si="1"/>
        <v>121183</v>
      </c>
      <c r="F15" s="67">
        <f t="shared" si="1"/>
        <v>0</v>
      </c>
      <c r="G15" s="25">
        <f t="shared" si="1"/>
        <v>121183</v>
      </c>
    </row>
    <row r="16" spans="1:7" ht="25.5">
      <c r="A16" s="24" t="s">
        <v>133</v>
      </c>
      <c r="B16" s="25"/>
      <c r="C16" s="67"/>
      <c r="D16" s="20">
        <f>B16+C16</f>
        <v>0</v>
      </c>
      <c r="E16" s="25"/>
      <c r="F16" s="67"/>
      <c r="G16" s="20">
        <f t="shared" si="0"/>
        <v>0</v>
      </c>
    </row>
    <row r="17" spans="1:7" ht="25.5">
      <c r="A17" s="24" t="s">
        <v>134</v>
      </c>
      <c r="B17" s="25"/>
      <c r="C17" s="67"/>
      <c r="D17" s="20">
        <f>B17+C17</f>
        <v>0</v>
      </c>
      <c r="E17" s="25"/>
      <c r="F17" s="67"/>
      <c r="G17" s="20">
        <f t="shared" si="0"/>
        <v>0</v>
      </c>
    </row>
    <row r="18" spans="1:7" ht="20.25" customHeight="1">
      <c r="A18" s="17" t="s">
        <v>183</v>
      </c>
      <c r="B18" s="25">
        <f>B12+B13+B14+B16+B17</f>
        <v>763723</v>
      </c>
      <c r="C18" s="67">
        <f>C12+C13</f>
        <v>0</v>
      </c>
      <c r="D18" s="25">
        <f>D12+D13</f>
        <v>763723</v>
      </c>
      <c r="E18" s="25">
        <f>E12+E13+E14</f>
        <v>121183</v>
      </c>
      <c r="F18" s="67">
        <f>F12+F13</f>
        <v>0</v>
      </c>
      <c r="G18" s="25">
        <f>G12+G13</f>
        <v>121183</v>
      </c>
    </row>
    <row r="19" spans="1:7" ht="25.5">
      <c r="A19" s="24" t="s">
        <v>135</v>
      </c>
      <c r="B19" s="25">
        <v>3860</v>
      </c>
      <c r="C19" s="67"/>
      <c r="D19" s="25">
        <f>B19+C19</f>
        <v>3860</v>
      </c>
      <c r="E19" s="25"/>
      <c r="F19" s="67"/>
      <c r="G19" s="25">
        <f>E19+F19</f>
        <v>0</v>
      </c>
    </row>
    <row r="20" spans="1:7" ht="25.5">
      <c r="A20" s="24" t="s">
        <v>136</v>
      </c>
      <c r="B20" s="25">
        <v>759863</v>
      </c>
      <c r="C20" s="67"/>
      <c r="D20" s="25">
        <f>B20+C20</f>
        <v>759863</v>
      </c>
      <c r="E20" s="25">
        <v>121183</v>
      </c>
      <c r="F20" s="67"/>
      <c r="G20" s="25">
        <f>E20+F20</f>
        <v>121183</v>
      </c>
    </row>
    <row r="21" spans="1:7" ht="12.75">
      <c r="A21" s="24" t="s">
        <v>137</v>
      </c>
      <c r="B21" s="25">
        <v>0</v>
      </c>
      <c r="C21" s="67">
        <v>0</v>
      </c>
      <c r="D21" s="25">
        <f>SUM(B21:C21)</f>
        <v>0</v>
      </c>
      <c r="E21" s="25">
        <v>0</v>
      </c>
      <c r="F21" s="67">
        <v>0</v>
      </c>
      <c r="G21" s="25">
        <f>SUM(E21:F21)</f>
        <v>0</v>
      </c>
    </row>
    <row r="22" ht="12.75">
      <c r="E22" s="63"/>
    </row>
    <row r="23" ht="12.75">
      <c r="E23" s="63"/>
    </row>
    <row r="28" s="2" customFormat="1" ht="12.75"/>
    <row r="36" ht="24.75" customHeight="1"/>
    <row r="37" ht="24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selection activeCell="A21" sqref="A1:H21"/>
    </sheetView>
  </sheetViews>
  <sheetFormatPr defaultColWidth="9.00390625" defaultRowHeight="12.75"/>
  <cols>
    <col min="1" max="1" width="4.625" style="0" customWidth="1"/>
    <col min="2" max="2" width="22.125" style="0" customWidth="1"/>
    <col min="3" max="5" width="10.25390625" style="0" customWidth="1"/>
    <col min="6" max="6" width="9.625" style="0" customWidth="1"/>
    <col min="7" max="7" width="10.00390625" style="0" customWidth="1"/>
    <col min="8" max="8" width="12.875" style="0" customWidth="1"/>
    <col min="9" max="9" width="8.25390625" style="0" customWidth="1"/>
    <col min="10" max="10" width="12.00390625" style="0" customWidth="1"/>
    <col min="11" max="11" width="9.625" style="0" customWidth="1"/>
    <col min="12" max="12" width="10.875" style="0" customWidth="1"/>
    <col min="13" max="13" width="14.25390625" style="0" customWidth="1"/>
    <col min="14" max="16384" width="9.125" style="4" customWidth="1"/>
  </cols>
  <sheetData>
    <row r="1" spans="7:13" ht="12.75">
      <c r="G1" s="72" t="s">
        <v>170</v>
      </c>
      <c r="H1" s="72"/>
      <c r="I1" s="4"/>
      <c r="J1" s="4"/>
      <c r="K1" s="4"/>
      <c r="L1" s="4"/>
      <c r="M1" s="4"/>
    </row>
    <row r="2" spans="9:13" ht="12.75">
      <c r="I2" s="4"/>
      <c r="J2" s="4"/>
      <c r="K2" s="4"/>
      <c r="L2" s="4"/>
      <c r="M2" s="4"/>
    </row>
    <row r="3" spans="1:13" ht="18.75">
      <c r="A3" s="73" t="s">
        <v>195</v>
      </c>
      <c r="B3" s="73"/>
      <c r="C3" s="73"/>
      <c r="D3" s="73"/>
      <c r="E3" s="73"/>
      <c r="F3" s="73"/>
      <c r="G3" s="73"/>
      <c r="H3" s="73"/>
      <c r="I3" s="4"/>
      <c r="J3" s="4"/>
      <c r="K3" s="4"/>
      <c r="L3" s="4"/>
      <c r="M3" s="4"/>
    </row>
    <row r="4" spans="9:13" ht="12.75">
      <c r="I4" s="4"/>
      <c r="J4" s="4"/>
      <c r="K4" s="4"/>
      <c r="L4" s="4"/>
      <c r="M4" s="4"/>
    </row>
    <row r="5" spans="8:13" ht="12.75" customHeight="1">
      <c r="H5" s="56" t="s">
        <v>171</v>
      </c>
      <c r="I5" s="4"/>
      <c r="J5" s="4"/>
      <c r="K5" s="4"/>
      <c r="L5" s="4"/>
      <c r="M5" s="4"/>
    </row>
    <row r="6" spans="1:57" s="6" customFormat="1" ht="78" customHeight="1">
      <c r="A6" s="57" t="s">
        <v>168</v>
      </c>
      <c r="B6" s="58" t="s">
        <v>169</v>
      </c>
      <c r="C6" s="59" t="s">
        <v>175</v>
      </c>
      <c r="D6" s="59" t="s">
        <v>173</v>
      </c>
      <c r="E6" s="59" t="s">
        <v>176</v>
      </c>
      <c r="F6" s="59" t="s">
        <v>177</v>
      </c>
      <c r="G6" s="59" t="s">
        <v>173</v>
      </c>
      <c r="H6" s="59" t="s">
        <v>172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13" ht="29.25" customHeight="1">
      <c r="A7" s="58" t="s">
        <v>45</v>
      </c>
      <c r="B7" s="57" t="s">
        <v>149</v>
      </c>
      <c r="C7" s="17">
        <v>0</v>
      </c>
      <c r="D7" s="17">
        <v>0</v>
      </c>
      <c r="E7" s="17">
        <f>SUM(C7:D7)</f>
        <v>0</v>
      </c>
      <c r="F7" s="17">
        <v>0</v>
      </c>
      <c r="G7" s="17">
        <v>0</v>
      </c>
      <c r="H7" s="17">
        <f>SUM(F7:G7)</f>
        <v>0</v>
      </c>
      <c r="I7" s="4"/>
      <c r="J7" s="4"/>
      <c r="K7" s="4"/>
      <c r="L7" s="4"/>
      <c r="M7" s="4"/>
    </row>
    <row r="8" spans="1:13" ht="24.75" customHeight="1">
      <c r="A8" s="58" t="s">
        <v>150</v>
      </c>
      <c r="B8" s="57" t="s">
        <v>151</v>
      </c>
      <c r="C8" s="17">
        <v>0</v>
      </c>
      <c r="D8" s="17"/>
      <c r="E8" s="17">
        <f aca="true" t="shared" si="0" ref="E8:E20">SUM(C8:D8)</f>
        <v>0</v>
      </c>
      <c r="F8" s="17">
        <v>0</v>
      </c>
      <c r="G8" s="17">
        <v>0</v>
      </c>
      <c r="H8" s="17">
        <f aca="true" t="shared" si="1" ref="H8:H20">SUM(F8:G8)</f>
        <v>0</v>
      </c>
      <c r="I8" s="4"/>
      <c r="J8" s="4"/>
      <c r="K8" s="4"/>
      <c r="L8" s="4"/>
      <c r="M8" s="4"/>
    </row>
    <row r="9" spans="1:13" ht="40.5" customHeight="1">
      <c r="A9" s="58" t="s">
        <v>152</v>
      </c>
      <c r="B9" s="57" t="s">
        <v>180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4"/>
      <c r="J9" s="4"/>
      <c r="K9" s="4"/>
      <c r="L9" s="4"/>
      <c r="M9" s="4"/>
    </row>
    <row r="10" spans="1:13" ht="41.25" customHeight="1">
      <c r="A10" s="58" t="s">
        <v>153</v>
      </c>
      <c r="B10" s="57" t="s">
        <v>179</v>
      </c>
      <c r="C10" s="17">
        <f>SUM(C7:C9)</f>
        <v>0</v>
      </c>
      <c r="D10" s="17">
        <f>SUM(D7:D9)</f>
        <v>0</v>
      </c>
      <c r="E10" s="17">
        <f t="shared" si="0"/>
        <v>0</v>
      </c>
      <c r="F10" s="17">
        <f>SUM(F7:F9)</f>
        <v>0</v>
      </c>
      <c r="G10" s="17">
        <f>SUM(G7:G9)</f>
        <v>0</v>
      </c>
      <c r="H10" s="17">
        <f t="shared" si="1"/>
        <v>0</v>
      </c>
      <c r="I10" s="4"/>
      <c r="J10" s="4"/>
      <c r="K10" s="4"/>
      <c r="L10" s="4"/>
      <c r="M10" s="4"/>
    </row>
    <row r="11" spans="1:13" ht="30" customHeight="1">
      <c r="A11" s="58" t="s">
        <v>46</v>
      </c>
      <c r="B11" s="57" t="s">
        <v>154</v>
      </c>
      <c r="C11" s="17">
        <v>0</v>
      </c>
      <c r="D11" s="17">
        <v>0</v>
      </c>
      <c r="E11" s="17">
        <f t="shared" si="0"/>
        <v>0</v>
      </c>
      <c r="F11" s="17">
        <v>0</v>
      </c>
      <c r="G11" s="17">
        <v>0</v>
      </c>
      <c r="H11" s="17">
        <f t="shared" si="1"/>
        <v>0</v>
      </c>
      <c r="I11" s="4"/>
      <c r="J11" s="4"/>
      <c r="K11" s="4"/>
      <c r="L11" s="4"/>
      <c r="M11" s="4"/>
    </row>
    <row r="12" spans="1:13" ht="30.75" customHeight="1">
      <c r="A12" s="58" t="s">
        <v>155</v>
      </c>
      <c r="B12" s="57" t="s">
        <v>156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17">
        <f t="shared" si="1"/>
        <v>0</v>
      </c>
      <c r="I12" s="4"/>
      <c r="J12" s="4"/>
      <c r="K12" s="4"/>
      <c r="L12" s="4"/>
      <c r="M12" s="4"/>
    </row>
    <row r="13" spans="1:13" ht="39.75" customHeight="1">
      <c r="A13" s="58" t="s">
        <v>157</v>
      </c>
      <c r="B13" s="57" t="s">
        <v>181</v>
      </c>
      <c r="C13" s="17">
        <v>0</v>
      </c>
      <c r="D13" s="17">
        <v>0</v>
      </c>
      <c r="E13" s="17">
        <f t="shared" si="0"/>
        <v>0</v>
      </c>
      <c r="F13" s="17">
        <v>0</v>
      </c>
      <c r="G13" s="17">
        <v>0</v>
      </c>
      <c r="H13" s="17">
        <f t="shared" si="1"/>
        <v>0</v>
      </c>
      <c r="I13" s="4"/>
      <c r="J13" s="4"/>
      <c r="K13" s="4"/>
      <c r="L13" s="4"/>
      <c r="M13" s="4"/>
    </row>
    <row r="14" spans="1:13" ht="42.75" customHeight="1">
      <c r="A14" s="58" t="s">
        <v>158</v>
      </c>
      <c r="B14" s="57" t="s">
        <v>182</v>
      </c>
      <c r="C14" s="17">
        <f>SUM(C11:C13)</f>
        <v>0</v>
      </c>
      <c r="D14" s="17">
        <f>SUM(D11:D13)</f>
        <v>0</v>
      </c>
      <c r="E14" s="17">
        <f t="shared" si="0"/>
        <v>0</v>
      </c>
      <c r="F14" s="17">
        <f>SUM(F11:F13)</f>
        <v>0</v>
      </c>
      <c r="G14" s="17">
        <f>SUM(G11:G13)</f>
        <v>0</v>
      </c>
      <c r="H14" s="17">
        <f t="shared" si="1"/>
        <v>0</v>
      </c>
      <c r="I14" s="4"/>
      <c r="J14" s="4"/>
      <c r="K14" s="4"/>
      <c r="L14" s="4"/>
      <c r="M14" s="4"/>
    </row>
    <row r="15" spans="1:13" ht="41.25" customHeight="1">
      <c r="A15" s="58" t="s">
        <v>159</v>
      </c>
      <c r="B15" s="57" t="s">
        <v>160</v>
      </c>
      <c r="C15" s="17">
        <f aca="true" t="shared" si="2" ref="C15:H15">C10-C14</f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4"/>
      <c r="J15" s="4"/>
      <c r="K15" s="4"/>
      <c r="L15" s="4"/>
      <c r="M15" s="4"/>
    </row>
    <row r="16" spans="1:13" ht="27" customHeight="1">
      <c r="A16" s="58" t="s">
        <v>49</v>
      </c>
      <c r="B16" s="57" t="s">
        <v>161</v>
      </c>
      <c r="C16" s="17">
        <v>0</v>
      </c>
      <c r="D16" s="17">
        <v>0</v>
      </c>
      <c r="E16" s="17">
        <f t="shared" si="0"/>
        <v>0</v>
      </c>
      <c r="F16" s="17">
        <v>0</v>
      </c>
      <c r="G16" s="17">
        <v>0</v>
      </c>
      <c r="H16" s="17">
        <f t="shared" si="1"/>
        <v>0</v>
      </c>
      <c r="I16" s="4"/>
      <c r="J16" s="4"/>
      <c r="K16" s="4"/>
      <c r="L16" s="4"/>
      <c r="M16" s="4"/>
    </row>
    <row r="17" spans="1:13" ht="57.75" customHeight="1">
      <c r="A17" s="58" t="s">
        <v>50</v>
      </c>
      <c r="B17" s="57" t="s">
        <v>162</v>
      </c>
      <c r="C17" s="17">
        <v>0</v>
      </c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1"/>
        <v>0</v>
      </c>
      <c r="I17" s="4"/>
      <c r="J17" s="4"/>
      <c r="K17" s="4"/>
      <c r="L17" s="4"/>
      <c r="M17" s="4"/>
    </row>
    <row r="18" spans="1:13" ht="39.75" customHeight="1">
      <c r="A18" s="16" t="s">
        <v>51</v>
      </c>
      <c r="B18" s="57" t="s">
        <v>163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1"/>
        <v>0</v>
      </c>
      <c r="I18" s="4"/>
      <c r="J18" s="4"/>
      <c r="K18" s="4"/>
      <c r="L18" s="4"/>
      <c r="M18" s="4"/>
    </row>
    <row r="19" spans="1:13" ht="51.75" customHeight="1">
      <c r="A19" s="16" t="s">
        <v>164</v>
      </c>
      <c r="B19" s="57" t="s">
        <v>174</v>
      </c>
      <c r="C19" s="17">
        <f aca="true" t="shared" si="3" ref="C19:H19">C15-C16-C17-C18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4"/>
      <c r="J19" s="4"/>
      <c r="K19" s="4"/>
      <c r="L19" s="4"/>
      <c r="M19" s="4"/>
    </row>
    <row r="20" spans="1:13" ht="41.25" customHeight="1">
      <c r="A20" s="41" t="s">
        <v>165</v>
      </c>
      <c r="B20" s="60" t="s">
        <v>166</v>
      </c>
      <c r="C20" s="61">
        <v>0</v>
      </c>
      <c r="D20" s="42">
        <v>0</v>
      </c>
      <c r="E20" s="17">
        <f t="shared" si="0"/>
        <v>0</v>
      </c>
      <c r="F20" s="42">
        <v>0</v>
      </c>
      <c r="G20" s="62">
        <v>0</v>
      </c>
      <c r="H20" s="17">
        <f t="shared" si="1"/>
        <v>0</v>
      </c>
      <c r="I20" s="4"/>
      <c r="J20" s="4"/>
      <c r="K20" s="4"/>
      <c r="L20" s="4"/>
      <c r="M20" s="4"/>
    </row>
    <row r="21" spans="1:13" ht="43.5" customHeight="1">
      <c r="A21" s="16" t="s">
        <v>167</v>
      </c>
      <c r="B21" s="57" t="s">
        <v>178</v>
      </c>
      <c r="C21" s="17">
        <f aca="true" t="shared" si="4" ref="C21:H21">C15-C17-C18-C20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</sheetData>
  <sheetProtection/>
  <mergeCells count="2">
    <mergeCell ref="G1:H1"/>
    <mergeCell ref="A3:H3"/>
  </mergeCells>
  <printOptions/>
  <pageMargins left="0.7480314960629921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5.125" style="0" customWidth="1"/>
  </cols>
  <sheetData>
    <row r="9" s="1" customFormat="1" ht="12.75"/>
    <row r="22" s="1" customFormat="1" ht="12.75"/>
    <row r="29" s="1" customFormat="1" ht="12.75"/>
    <row r="37" s="1" customFormat="1" ht="12.75"/>
    <row r="39" s="1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P.H.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Mezőkövesd</cp:lastModifiedBy>
  <cp:lastPrinted>2014-04-23T09:12:02Z</cp:lastPrinted>
  <dcterms:created xsi:type="dcterms:W3CDTF">2000-03-13T11:48:32Z</dcterms:created>
  <dcterms:modified xsi:type="dcterms:W3CDTF">2014-04-30T09:42:13Z</dcterms:modified>
  <cp:category/>
  <cp:version/>
  <cp:contentType/>
  <cp:contentStatus/>
</cp:coreProperties>
</file>